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rodriguez\Documents\Mis_Documentos\Sitio web\Pases a produccion\Estados Financieros\"/>
    </mc:Choice>
  </mc:AlternateContent>
  <bookViews>
    <workbookView xWindow="41220" yWindow="0" windowWidth="5970" windowHeight="5955"/>
  </bookViews>
  <sheets>
    <sheet name="Estado de Situación Financie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0" i="1" l="1"/>
  <c r="AC32" i="1"/>
  <c r="AC24" i="1"/>
  <c r="S24" i="1" l="1"/>
  <c r="R24" i="1" l="1"/>
  <c r="R40" i="1"/>
  <c r="R32" i="1"/>
  <c r="R41" i="1" l="1"/>
  <c r="Q40" i="1"/>
  <c r="Q32" i="1"/>
  <c r="Q24" i="1"/>
  <c r="Q41" i="1" l="1"/>
  <c r="P40" i="1" l="1"/>
  <c r="P32" i="1"/>
  <c r="P24" i="1"/>
  <c r="P41" i="1" l="1"/>
  <c r="M40" i="1"/>
  <c r="M32" i="1"/>
  <c r="M24" i="1"/>
  <c r="K40" i="1" l="1"/>
  <c r="K32" i="1"/>
  <c r="K24" i="1"/>
  <c r="K41" i="1" l="1"/>
  <c r="I24" i="1"/>
  <c r="H40" i="1" l="1"/>
  <c r="H32" i="1"/>
  <c r="H24" i="1"/>
  <c r="H41" i="1" l="1"/>
  <c r="J24" i="1" l="1"/>
  <c r="L24" i="1"/>
  <c r="W40" i="1" l="1"/>
  <c r="N24" i="1" l="1"/>
  <c r="O24" i="1"/>
  <c r="Z24" i="1" l="1"/>
  <c r="AB24" i="1" l="1"/>
  <c r="B40" i="1" l="1"/>
  <c r="C40" i="1"/>
  <c r="D40" i="1"/>
  <c r="E40" i="1"/>
  <c r="F40" i="1"/>
  <c r="G40" i="1"/>
  <c r="I40" i="1"/>
  <c r="B32" i="1"/>
  <c r="C32" i="1"/>
  <c r="D32" i="1"/>
  <c r="E32" i="1"/>
  <c r="F32" i="1"/>
  <c r="G32" i="1"/>
  <c r="G41" i="1" s="1"/>
  <c r="I32" i="1"/>
  <c r="B24" i="1"/>
  <c r="C24" i="1"/>
  <c r="D24" i="1"/>
  <c r="E24" i="1"/>
  <c r="F24" i="1"/>
  <c r="G24" i="1"/>
  <c r="F41" i="1" l="1"/>
  <c r="I41" i="1"/>
  <c r="E41" i="1"/>
  <c r="D41" i="1"/>
  <c r="B41" i="1"/>
  <c r="C41" i="1"/>
  <c r="L40" i="1" l="1"/>
  <c r="N40" i="1"/>
  <c r="O40" i="1"/>
  <c r="S40" i="1"/>
  <c r="T40" i="1"/>
  <c r="U40" i="1"/>
  <c r="V40" i="1"/>
  <c r="X40" i="1"/>
  <c r="Y40" i="1"/>
  <c r="Z40" i="1"/>
  <c r="AA40" i="1"/>
  <c r="AB40" i="1"/>
  <c r="AD40" i="1"/>
  <c r="AD41" i="1" s="1"/>
  <c r="AE40" i="1"/>
  <c r="AF40" i="1"/>
  <c r="AG40" i="1"/>
  <c r="AH40" i="1"/>
  <c r="AI40" i="1"/>
  <c r="L32" i="1"/>
  <c r="N32" i="1"/>
  <c r="O32" i="1"/>
  <c r="S32" i="1"/>
  <c r="T32" i="1"/>
  <c r="T41" i="1" s="1"/>
  <c r="U32" i="1"/>
  <c r="V32" i="1"/>
  <c r="W32" i="1"/>
  <c r="W41" i="1" s="1"/>
  <c r="X32" i="1"/>
  <c r="X41" i="1" s="1"/>
  <c r="Y32" i="1"/>
  <c r="Z32" i="1"/>
  <c r="AA32" i="1"/>
  <c r="AB32" i="1"/>
  <c r="AD32" i="1"/>
  <c r="AE32" i="1"/>
  <c r="AF32" i="1"/>
  <c r="AG32" i="1"/>
  <c r="AH32" i="1"/>
  <c r="AI32" i="1"/>
  <c r="U24" i="1"/>
  <c r="V24" i="1"/>
  <c r="W24" i="1"/>
  <c r="X24" i="1"/>
  <c r="Y24" i="1"/>
  <c r="AA24" i="1"/>
  <c r="AD24" i="1"/>
  <c r="AE24" i="1"/>
  <c r="AF24" i="1"/>
  <c r="AG24" i="1"/>
  <c r="AH24" i="1"/>
  <c r="AI24" i="1"/>
  <c r="T24" i="1"/>
  <c r="J40" i="1"/>
  <c r="J32" i="1"/>
  <c r="J41" i="1" s="1"/>
  <c r="AE41" i="1" l="1"/>
  <c r="AI41" i="1"/>
  <c r="AF41" i="1"/>
  <c r="AC41" i="1"/>
  <c r="S41" i="1"/>
  <c r="L41" i="1"/>
  <c r="Y41" i="1"/>
  <c r="AH41" i="1"/>
  <c r="AA41" i="1"/>
  <c r="N41" i="1"/>
  <c r="O41" i="1"/>
  <c r="V41" i="1"/>
  <c r="U41" i="1"/>
  <c r="Z41" i="1"/>
  <c r="AB41" i="1"/>
  <c r="AG41" i="1"/>
  <c r="AJ42" i="1" l="1"/>
  <c r="AJ35" i="1" l="1"/>
  <c r="AJ36" i="1"/>
  <c r="AJ37" i="1"/>
  <c r="AJ39" i="1"/>
  <c r="AJ34" i="1"/>
  <c r="AJ27" i="1"/>
  <c r="AJ28" i="1"/>
  <c r="AJ29" i="1"/>
  <c r="AJ30" i="1"/>
  <c r="AJ31" i="1"/>
  <c r="AJ26" i="1"/>
  <c r="AJ14" i="1"/>
  <c r="AJ18" i="1"/>
  <c r="AJ17" i="1"/>
  <c r="AJ15" i="1"/>
  <c r="AJ16" i="1"/>
  <c r="AJ19" i="1"/>
  <c r="AJ20" i="1"/>
  <c r="AJ21" i="1"/>
  <c r="AJ22" i="1"/>
  <c r="AJ23" i="1"/>
  <c r="AJ43" i="1"/>
  <c r="AJ38" i="1"/>
  <c r="AJ24" i="1" l="1"/>
  <c r="AJ40" i="1"/>
  <c r="AJ32" i="1"/>
  <c r="AJ41" i="1" l="1"/>
</calcChain>
</file>

<file path=xl/sharedStrings.xml><?xml version="1.0" encoding="utf-8"?>
<sst xmlns="http://schemas.openxmlformats.org/spreadsheetml/2006/main" count="73" uniqueCount="73">
  <si>
    <t>ACTIVO</t>
  </si>
  <si>
    <t>Fondos disponibles</t>
  </si>
  <si>
    <t>Inversiones negociables y a vencimiento, neto</t>
  </si>
  <si>
    <t xml:space="preserve">Cartera de créditos, neto de provisiones por incobrabilidad </t>
  </si>
  <si>
    <t>Bienes recibidos en pago y adjudicados, neto</t>
  </si>
  <si>
    <t>Otras cuentas por cobrar, neto</t>
  </si>
  <si>
    <t>Inversiones permanentes</t>
  </si>
  <si>
    <t>Inmuebles, mobiliario y equipo, neto</t>
  </si>
  <si>
    <t>Otros activos, neto</t>
  </si>
  <si>
    <t>Total Activos</t>
  </si>
  <si>
    <t>PASIVO</t>
  </si>
  <si>
    <t>Obligaciones financieras</t>
  </si>
  <si>
    <t>Obligaciones con instituciones financieras y por otros financiamientos</t>
  </si>
  <si>
    <t>Otras cuentas por pagar</t>
  </si>
  <si>
    <t>Provisiones</t>
  </si>
  <si>
    <t>Otros pasivos</t>
  </si>
  <si>
    <t>Deuda Subordinada y Obligaciones convertibles en acciones</t>
  </si>
  <si>
    <t>Total Pasivo</t>
  </si>
  <si>
    <t>PATRIMONIO</t>
  </si>
  <si>
    <t>Capital social / Aportes</t>
  </si>
  <si>
    <t>Capital adicional / Aporte adicional</t>
  </si>
  <si>
    <t>Ajustes al patrimonio</t>
  </si>
  <si>
    <t>Reservas</t>
  </si>
  <si>
    <t>Resultados acumulados</t>
  </si>
  <si>
    <t>Resultados del Ejercicio</t>
  </si>
  <si>
    <t>Total Patrimonio</t>
  </si>
  <si>
    <t>Total Pasivo y Patrimonio</t>
  </si>
  <si>
    <t>Cuentas contingentes</t>
  </si>
  <si>
    <t>Cuentas de orden</t>
  </si>
  <si>
    <t xml:space="preserve">TODAS LAS INSTITUCIONES </t>
  </si>
  <si>
    <t>Cifras expresadas en Córdobas</t>
  </si>
  <si>
    <t>ACODEP</t>
  </si>
  <si>
    <t xml:space="preserve">ADIM </t>
  </si>
  <si>
    <t>AFODENIC</t>
  </si>
  <si>
    <t>ALDEA GLOBAL</t>
  </si>
  <si>
    <t>AMC Nicaragua S.A.</t>
  </si>
  <si>
    <t xml:space="preserve">ASODENIC </t>
  </si>
  <si>
    <t>CAFINSA</t>
  </si>
  <si>
    <t>CEPRODEL</t>
  </si>
  <si>
    <t xml:space="preserve">CONFIANSA </t>
  </si>
  <si>
    <t>CREDITODO S.A.</t>
  </si>
  <si>
    <t>FINDE</t>
  </si>
  <si>
    <t xml:space="preserve">FUDEMI </t>
  </si>
  <si>
    <t xml:space="preserve">FUNDEMUJER </t>
  </si>
  <si>
    <t>FUNDENUSE S.A.</t>
  </si>
  <si>
    <t>GMG SERVICIOS Nicaragua S.A.</t>
  </si>
  <si>
    <t>INSTACREDIT S.A.</t>
  </si>
  <si>
    <t xml:space="preserve">MI CREDITO S.A. </t>
  </si>
  <si>
    <t>OPORTUCREDIT S.A.</t>
  </si>
  <si>
    <t>PANA PANA</t>
  </si>
  <si>
    <t>PRESTANIC</t>
  </si>
  <si>
    <t>PRODESA CORP S.A.</t>
  </si>
  <si>
    <t>TOTAL</t>
  </si>
  <si>
    <t>SERFIGSA</t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</si>
  <si>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</si>
  <si>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</si>
  <si>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MERCAPITAL S.A.</t>
  </si>
  <si>
    <t>Provisiones para incobrabilidad de la cartera de crédito</t>
  </si>
  <si>
    <t>Cartera de créditos bruta</t>
  </si>
  <si>
    <t>FINANCIA IFIM, S.A.</t>
  </si>
  <si>
    <t>GENTE MÁS GENTE S.A.</t>
  </si>
  <si>
    <r>
      <t xml:space="preserve">ESTADO DE SITUACIÓN FINANCIERA </t>
    </r>
    <r>
      <rPr>
        <b/>
        <vertAlign val="superscript"/>
        <sz val="11"/>
        <color indexed="62"/>
        <rFont val="Calibri"/>
        <family val="2"/>
      </rPr>
      <t>1</t>
    </r>
  </si>
  <si>
    <t>Cuentas</t>
  </si>
  <si>
    <t>SOYAHORA,S.A.</t>
  </si>
  <si>
    <t>UNICOSERVI, S.A.</t>
  </si>
  <si>
    <t>CREDIEXPRESS, S.A.</t>
  </si>
  <si>
    <t>CREDIGLOBEX, S.A.</t>
  </si>
  <si>
    <t>Tipo de Cambio Oficial al 31/03/2017 es de C$29.6796 por US$1 dólar</t>
  </si>
  <si>
    <t>AL 31 DE MARZO DEL 2017</t>
  </si>
  <si>
    <t>FUNDACIÓN FDL</t>
  </si>
  <si>
    <t>LEÓN 2000 IMF S.A.</t>
  </si>
  <si>
    <t>PROMUJER LLC Sucursal Nicaragua</t>
  </si>
  <si>
    <t>SERFIDE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</si>
</sst>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000000"/>
    <numFmt numFmtId="166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vertAlign val="superscript"/>
      <sz val="11"/>
      <color indexed="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sz val="11"/>
      <color rgb="FF000000"/>
      <name val="Calibri"/>
      <family val="2"/>
      <scheme val="minor"/>
    </font>
    <font>
      <sz val="6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0" fillId="0" borderId="0"/>
    <xf numFmtId="166" fontId="5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7" borderId="0" xfId="0" applyFont="1" applyFill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0" fontId="0" fillId="0" borderId="4" xfId="0" applyBorder="1"/>
    <xf numFmtId="4" fontId="0" fillId="0" borderId="0" xfId="0" applyNumberFormat="1"/>
    <xf numFmtId="0" fontId="2" fillId="6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40" fontId="0" fillId="0" borderId="4" xfId="0" applyNumberFormat="1" applyBorder="1"/>
    <xf numFmtId="40" fontId="0" fillId="0" borderId="6" xfId="0" applyNumberFormat="1" applyBorder="1"/>
    <xf numFmtId="40" fontId="0" fillId="0" borderId="4" xfId="0" applyNumberFormat="1" applyBorder="1" applyAlignment="1">
      <alignment horizontal="right"/>
    </xf>
    <xf numFmtId="40" fontId="1" fillId="4" borderId="4" xfId="0" applyNumberFormat="1" applyFont="1" applyFill="1" applyBorder="1" applyAlignment="1">
      <alignment horizontal="right"/>
    </xf>
    <xf numFmtId="40" fontId="0" fillId="0" borderId="6" xfId="0" applyNumberFormat="1" applyBorder="1" applyAlignment="1">
      <alignment horizontal="right"/>
    </xf>
    <xf numFmtId="39" fontId="1" fillId="4" borderId="4" xfId="0" applyNumberFormat="1" applyFont="1" applyFill="1" applyBorder="1" applyAlignment="1">
      <alignment horizontal="right"/>
    </xf>
    <xf numFmtId="0" fontId="0" fillId="0" borderId="0" xfId="0" applyFill="1"/>
    <xf numFmtId="0" fontId="0" fillId="0" borderId="4" xfId="0" applyNumberFormat="1" applyBorder="1"/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4" fillId="7" borderId="0" xfId="0" applyFont="1" applyFill="1" applyAlignment="1">
      <alignment wrapText="1"/>
    </xf>
    <xf numFmtId="40" fontId="0" fillId="0" borderId="4" xfId="0" applyNumberFormat="1" applyFill="1" applyBorder="1" applyAlignment="1">
      <alignment horizontal="right"/>
    </xf>
    <xf numFmtId="9" fontId="0" fillId="0" borderId="0" xfId="1" applyFont="1"/>
    <xf numFmtId="10" fontId="0" fillId="0" borderId="0" xfId="1" applyNumberFormat="1" applyFont="1"/>
    <xf numFmtId="0" fontId="6" fillId="7" borderId="0" xfId="0" applyFont="1" applyFill="1"/>
    <xf numFmtId="0" fontId="8" fillId="7" borderId="0" xfId="0" applyFont="1" applyFill="1"/>
    <xf numFmtId="40" fontId="0" fillId="0" borderId="4" xfId="0" applyNumberFormat="1" applyFill="1" applyBorder="1"/>
    <xf numFmtId="40" fontId="2" fillId="0" borderId="0" xfId="0" applyNumberFormat="1" applyFont="1"/>
    <xf numFmtId="40" fontId="2" fillId="0" borderId="4" xfId="0" applyNumberFormat="1" applyFont="1" applyBorder="1" applyAlignment="1">
      <alignment horizontal="right"/>
    </xf>
    <xf numFmtId="40" fontId="0" fillId="0" borderId="0" xfId="0" applyNumberFormat="1"/>
    <xf numFmtId="40" fontId="0" fillId="0" borderId="5" xfId="0" applyNumberFormat="1" applyFill="1" applyBorder="1"/>
    <xf numFmtId="40" fontId="0" fillId="0" borderId="5" xfId="0" applyNumberFormat="1" applyFill="1" applyBorder="1" applyAlignment="1">
      <alignment horizontal="right"/>
    </xf>
    <xf numFmtId="2" fontId="0" fillId="0" borderId="0" xfId="0" applyNumberFormat="1"/>
    <xf numFmtId="40" fontId="0" fillId="0" borderId="6" xfId="0" applyNumberFormat="1" applyFill="1" applyBorder="1"/>
    <xf numFmtId="165" fontId="0" fillId="0" borderId="0" xfId="0" applyNumberFormat="1"/>
    <xf numFmtId="0" fontId="11" fillId="0" borderId="0" xfId="0" applyFont="1"/>
    <xf numFmtId="40" fontId="0" fillId="0" borderId="6" xfId="0" applyNumberFormat="1" applyFill="1" applyBorder="1" applyAlignment="1">
      <alignment horizontal="right"/>
    </xf>
    <xf numFmtId="40" fontId="0" fillId="8" borderId="4" xfId="0" applyNumberFormat="1" applyFill="1" applyBorder="1"/>
    <xf numFmtId="0" fontId="0" fillId="0" borderId="2" xfId="0" applyFill="1" applyBorder="1" applyAlignment="1">
      <alignment horizontal="left"/>
    </xf>
  </cellXfs>
  <cellStyles count="4"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211667</xdr:colOff>
      <xdr:row>5</xdr:row>
      <xdr:rowOff>14064</xdr:rowOff>
    </xdr:to>
    <xdr:pic>
      <xdr:nvPicPr>
        <xdr:cNvPr id="3" name="Imagen 2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20909" cy="976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AL49"/>
  <sheetViews>
    <sheetView tabSelected="1" zoomScale="99" zoomScaleNormal="99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G5" sqref="G5"/>
    </sheetView>
  </sheetViews>
  <sheetFormatPr baseColWidth="10" defaultRowHeight="15" x14ac:dyDescent="0.25"/>
  <cols>
    <col min="1" max="1" width="58.5703125" bestFit="1" customWidth="1"/>
    <col min="2" max="2" width="18.28515625" customWidth="1"/>
    <col min="3" max="3" width="14.5703125" customWidth="1"/>
    <col min="4" max="4" width="18.140625" customWidth="1"/>
    <col min="5" max="5" width="17.5703125" customWidth="1"/>
    <col min="6" max="6" width="17" customWidth="1"/>
    <col min="7" max="7" width="16.140625" customWidth="1"/>
    <col min="8" max="8" width="18" customWidth="1"/>
    <col min="9" max="9" width="17.140625" customWidth="1"/>
    <col min="10" max="10" width="14.28515625" customWidth="1"/>
    <col min="11" max="11" width="18.28515625" customWidth="1"/>
    <col min="12" max="12" width="17.28515625" customWidth="1"/>
    <col min="13" max="13" width="16" customWidth="1"/>
    <col min="14" max="14" width="17.5703125" customWidth="1"/>
    <col min="15" max="15" width="15.7109375" customWidth="1"/>
    <col min="16" max="16" width="17.5703125" customWidth="1"/>
    <col min="17" max="17" width="14.28515625" customWidth="1"/>
    <col min="18" max="18" width="18.5703125" customWidth="1"/>
    <col min="19" max="19" width="15.85546875" customWidth="1"/>
    <col min="20" max="20" width="18.28515625" customWidth="1"/>
    <col min="21" max="21" width="17.28515625" customWidth="1"/>
    <col min="22" max="22" width="18.85546875" customWidth="1"/>
    <col min="23" max="23" width="16.85546875" customWidth="1"/>
    <col min="24" max="24" width="15.85546875" customWidth="1"/>
    <col min="25" max="25" width="14.42578125" customWidth="1"/>
    <col min="26" max="26" width="17.28515625" customWidth="1"/>
    <col min="27" max="27" width="15.28515625" customWidth="1"/>
    <col min="28" max="28" width="18.140625" customWidth="1"/>
    <col min="29" max="29" width="18.7109375" customWidth="1"/>
    <col min="30" max="30" width="17.42578125" customWidth="1"/>
    <col min="31" max="31" width="18" customWidth="1"/>
    <col min="32" max="32" width="14.42578125" customWidth="1"/>
    <col min="33" max="33" width="19.28515625" customWidth="1"/>
    <col min="34" max="34" width="15.5703125" customWidth="1"/>
    <col min="35" max="35" width="19.5703125" customWidth="1"/>
    <col min="36" max="36" width="19.28515625" customWidth="1"/>
    <col min="37" max="37" width="16.5703125" bestFit="1" customWidth="1"/>
    <col min="38" max="38" width="14" bestFit="1" customWidth="1"/>
  </cols>
  <sheetData>
    <row r="3" spans="1:37" x14ac:dyDescent="0.25">
      <c r="AK3" s="26"/>
    </row>
    <row r="4" spans="1:37" x14ac:dyDescent="0.25">
      <c r="P4" s="33"/>
    </row>
    <row r="5" spans="1:37" x14ac:dyDescent="0.25">
      <c r="J5" s="26"/>
      <c r="AD5" s="33"/>
      <c r="AJ5" s="26"/>
    </row>
    <row r="7" spans="1:37" x14ac:dyDescent="0.25">
      <c r="A7" s="2" t="s">
        <v>29</v>
      </c>
    </row>
    <row r="8" spans="1:37" ht="17.25" x14ac:dyDescent="0.25">
      <c r="A8" s="28" t="s">
        <v>61</v>
      </c>
    </row>
    <row r="9" spans="1:37" x14ac:dyDescent="0.25">
      <c r="A9" s="2" t="s">
        <v>68</v>
      </c>
    </row>
    <row r="10" spans="1:37" ht="13.15" customHeight="1" x14ac:dyDescent="0.25">
      <c r="A10" s="2" t="s">
        <v>30</v>
      </c>
    </row>
    <row r="11" spans="1:37" ht="19.899999999999999" customHeight="1" thickBot="1" x14ac:dyDescent="0.3">
      <c r="A11" s="2"/>
    </row>
    <row r="12" spans="1:37" ht="27" customHeight="1" x14ac:dyDescent="0.25">
      <c r="A12" s="1" t="s">
        <v>62</v>
      </c>
      <c r="B12" s="22" t="s">
        <v>31</v>
      </c>
      <c r="C12" s="22" t="s">
        <v>32</v>
      </c>
      <c r="D12" s="22" t="s">
        <v>33</v>
      </c>
      <c r="E12" s="22" t="s">
        <v>34</v>
      </c>
      <c r="F12" s="23" t="s">
        <v>35</v>
      </c>
      <c r="G12" s="23" t="s">
        <v>36</v>
      </c>
      <c r="H12" s="22" t="s">
        <v>37</v>
      </c>
      <c r="I12" s="22" t="s">
        <v>38</v>
      </c>
      <c r="J12" s="22" t="s">
        <v>39</v>
      </c>
      <c r="K12" s="22" t="s">
        <v>65</v>
      </c>
      <c r="L12" s="23" t="s">
        <v>66</v>
      </c>
      <c r="M12" s="23" t="s">
        <v>40</v>
      </c>
      <c r="N12" s="23" t="s">
        <v>59</v>
      </c>
      <c r="O12" s="22" t="s">
        <v>41</v>
      </c>
      <c r="P12" s="22" t="s">
        <v>42</v>
      </c>
      <c r="Q12" s="22" t="s">
        <v>55</v>
      </c>
      <c r="R12" s="22" t="s">
        <v>69</v>
      </c>
      <c r="S12" s="22" t="s">
        <v>43</v>
      </c>
      <c r="T12" s="22" t="s">
        <v>44</v>
      </c>
      <c r="U12" s="23" t="s">
        <v>60</v>
      </c>
      <c r="V12" s="23" t="s">
        <v>45</v>
      </c>
      <c r="W12" s="23" t="s">
        <v>46</v>
      </c>
      <c r="X12" s="23" t="s">
        <v>70</v>
      </c>
      <c r="Y12" s="21" t="s">
        <v>56</v>
      </c>
      <c r="Z12" s="23" t="s">
        <v>47</v>
      </c>
      <c r="AA12" s="23" t="s">
        <v>48</v>
      </c>
      <c r="AB12" s="22" t="s">
        <v>49</v>
      </c>
      <c r="AC12" s="22" t="s">
        <v>50</v>
      </c>
      <c r="AD12" s="23" t="s">
        <v>51</v>
      </c>
      <c r="AE12" s="23" t="s">
        <v>71</v>
      </c>
      <c r="AF12" s="23" t="s">
        <v>72</v>
      </c>
      <c r="AG12" s="22" t="s">
        <v>53</v>
      </c>
      <c r="AH12" s="22" t="s">
        <v>63</v>
      </c>
      <c r="AI12" s="22" t="s">
        <v>64</v>
      </c>
      <c r="AJ12" s="22" t="s">
        <v>52</v>
      </c>
    </row>
    <row r="13" spans="1:37" x14ac:dyDescent="0.25">
      <c r="A13" s="3" t="s">
        <v>0</v>
      </c>
      <c r="B13" s="8"/>
      <c r="C13" s="8"/>
      <c r="D13" s="8"/>
      <c r="E13" s="8"/>
      <c r="F13" s="8"/>
      <c r="G13" s="8"/>
      <c r="H13" s="2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7" x14ac:dyDescent="0.25">
      <c r="A14" s="4" t="s">
        <v>1</v>
      </c>
      <c r="B14" s="15">
        <v>2531944.0099999998</v>
      </c>
      <c r="C14" s="15">
        <v>2279718.0299999998</v>
      </c>
      <c r="D14" s="15">
        <v>11208532.039999999</v>
      </c>
      <c r="E14" s="15">
        <v>14356249.439999999</v>
      </c>
      <c r="F14" s="15">
        <v>243323.11</v>
      </c>
      <c r="G14" s="15">
        <v>11751920.92</v>
      </c>
      <c r="H14" s="13">
        <v>1101721.8199999998</v>
      </c>
      <c r="I14" s="13">
        <v>1582938.36</v>
      </c>
      <c r="J14" s="13">
        <v>3309374.81</v>
      </c>
      <c r="K14" s="13">
        <v>5257007.040000001</v>
      </c>
      <c r="L14" s="13">
        <v>7742562.9199999999</v>
      </c>
      <c r="M14" s="13">
        <v>161828.20000000001</v>
      </c>
      <c r="N14" s="13">
        <v>7980506.1900000004</v>
      </c>
      <c r="O14" s="30">
        <v>2310573.66</v>
      </c>
      <c r="P14" s="13">
        <v>13149910.686499998</v>
      </c>
      <c r="Q14" s="13">
        <v>2785218.4</v>
      </c>
      <c r="R14" s="13">
        <v>181398190.91999999</v>
      </c>
      <c r="S14" s="13">
        <v>4005444.42</v>
      </c>
      <c r="T14" s="13">
        <v>63447446.939999998</v>
      </c>
      <c r="U14" s="13">
        <v>23426260.609999999</v>
      </c>
      <c r="V14" s="13">
        <v>13202399.01</v>
      </c>
      <c r="W14" s="13">
        <v>4044323.07</v>
      </c>
      <c r="X14" s="13">
        <v>1224531.5</v>
      </c>
      <c r="Y14" s="13">
        <v>1659942.64</v>
      </c>
      <c r="Z14" s="13">
        <v>27846544.16</v>
      </c>
      <c r="AA14" s="13">
        <v>2002287.82</v>
      </c>
      <c r="AB14" s="13">
        <v>20608279.07</v>
      </c>
      <c r="AC14" s="13">
        <v>782153.62</v>
      </c>
      <c r="AD14" s="13">
        <v>39219200.729999997</v>
      </c>
      <c r="AE14" s="13">
        <v>36747281.840000004</v>
      </c>
      <c r="AF14" s="13">
        <v>428921.68</v>
      </c>
      <c r="AG14" s="30">
        <v>33899999.32</v>
      </c>
      <c r="AH14" s="30">
        <v>2314525.52</v>
      </c>
      <c r="AI14" s="13">
        <v>32626466.18</v>
      </c>
      <c r="AJ14" s="13">
        <f t="shared" ref="AJ14:AJ23" si="0">+SUM(B14:AI14)</f>
        <v>576637528.68649995</v>
      </c>
    </row>
    <row r="15" spans="1:37" x14ac:dyDescent="0.25">
      <c r="A15" s="4" t="s">
        <v>2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3">
        <v>0</v>
      </c>
      <c r="I15" s="13">
        <v>781672.52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277164793.18000001</v>
      </c>
      <c r="S15" s="13">
        <v>0</v>
      </c>
      <c r="T15" s="34">
        <v>737096.54</v>
      </c>
      <c r="U15" s="13">
        <v>0</v>
      </c>
      <c r="V15" s="13">
        <v>0</v>
      </c>
      <c r="W15" s="13">
        <v>0</v>
      </c>
      <c r="X15" s="13">
        <v>89038.8</v>
      </c>
      <c r="Y15" s="13">
        <v>0</v>
      </c>
      <c r="Z15" s="13">
        <v>0</v>
      </c>
      <c r="AA15" s="13">
        <v>0</v>
      </c>
      <c r="AB15" s="13">
        <v>0</v>
      </c>
      <c r="AC15" s="34">
        <v>0</v>
      </c>
      <c r="AD15" s="13">
        <v>0</v>
      </c>
      <c r="AE15" s="13">
        <v>0</v>
      </c>
      <c r="AF15" s="13">
        <v>0</v>
      </c>
      <c r="AG15" s="30">
        <v>23248962.34</v>
      </c>
      <c r="AH15" s="30">
        <v>0</v>
      </c>
      <c r="AI15" s="13">
        <v>0</v>
      </c>
      <c r="AJ15" s="13">
        <f t="shared" si="0"/>
        <v>302021563.38</v>
      </c>
    </row>
    <row r="16" spans="1:37" x14ac:dyDescent="0.25">
      <c r="A16" s="4" t="s">
        <v>3</v>
      </c>
      <c r="B16" s="15">
        <v>126853794.47</v>
      </c>
      <c r="C16" s="25">
        <v>45276526.43</v>
      </c>
      <c r="D16" s="15">
        <v>80386804.469999999</v>
      </c>
      <c r="E16" s="15">
        <v>134270011.64999998</v>
      </c>
      <c r="F16" s="25">
        <v>47401074.969999999</v>
      </c>
      <c r="G16" s="15">
        <v>95559758.420000002</v>
      </c>
      <c r="H16" s="13">
        <v>8012153.3099999996</v>
      </c>
      <c r="I16" s="13">
        <v>33647129.329999998</v>
      </c>
      <c r="J16" s="13">
        <v>90867078.909999996</v>
      </c>
      <c r="K16" s="13">
        <v>111319250.85000014</v>
      </c>
      <c r="L16" s="13">
        <v>82588709.530000001</v>
      </c>
      <c r="M16" s="13">
        <v>17886775.559999999</v>
      </c>
      <c r="N16" s="13">
        <v>50781551.640000001</v>
      </c>
      <c r="O16" s="13">
        <v>104834009.77</v>
      </c>
      <c r="P16" s="13">
        <v>84893204.310000002</v>
      </c>
      <c r="Q16" s="13">
        <v>9412968.8000000007</v>
      </c>
      <c r="R16" s="13">
        <v>701001863.82000005</v>
      </c>
      <c r="S16" s="13">
        <v>11827923.450000001</v>
      </c>
      <c r="T16" s="13">
        <v>611115266.94000006</v>
      </c>
      <c r="U16" s="13">
        <v>704105983.5</v>
      </c>
      <c r="V16" s="13">
        <v>1606663954.7</v>
      </c>
      <c r="W16" s="13">
        <v>729803046.84000003</v>
      </c>
      <c r="X16" s="13">
        <v>54561326.159999996</v>
      </c>
      <c r="Y16" s="13">
        <v>33474758.059999999</v>
      </c>
      <c r="Z16" s="13">
        <v>381381696.89000005</v>
      </c>
      <c r="AA16" s="13">
        <v>27851854.25</v>
      </c>
      <c r="AB16" s="13">
        <v>47148312.020000003</v>
      </c>
      <c r="AC16" s="13">
        <v>158953511.44999999</v>
      </c>
      <c r="AD16" s="33">
        <v>750724791.52999997</v>
      </c>
      <c r="AE16" s="13">
        <v>671348648.63999999</v>
      </c>
      <c r="AF16" s="13">
        <v>19745587.859999996</v>
      </c>
      <c r="AG16" s="30">
        <v>328014886.74000001</v>
      </c>
      <c r="AH16" s="30">
        <v>16775047.15</v>
      </c>
      <c r="AI16" s="13">
        <v>1233119725.3199999</v>
      </c>
      <c r="AJ16" s="13">
        <f t="shared" si="0"/>
        <v>9211608987.7399998</v>
      </c>
    </row>
    <row r="17" spans="1:38" s="19" customFormat="1" x14ac:dyDescent="0.25">
      <c r="A17" s="42" t="s">
        <v>58</v>
      </c>
      <c r="B17" s="25">
        <v>127394171.2</v>
      </c>
      <c r="C17" s="25">
        <v>45883072.758000001</v>
      </c>
      <c r="D17" s="25">
        <v>73280203.280000001</v>
      </c>
      <c r="E17" s="25">
        <v>131648899.09999999</v>
      </c>
      <c r="F17" s="25">
        <v>49180122.93</v>
      </c>
      <c r="G17" s="25">
        <v>107341894.92</v>
      </c>
      <c r="H17" s="30">
        <v>9092570.370000001</v>
      </c>
      <c r="I17" s="30">
        <v>31928460.039999999</v>
      </c>
      <c r="J17" s="30">
        <v>93593913.874699995</v>
      </c>
      <c r="K17" s="30">
        <v>118409748.18000016</v>
      </c>
      <c r="L17" s="30">
        <v>86839339.330000013</v>
      </c>
      <c r="M17" s="30">
        <v>13799569.219999999</v>
      </c>
      <c r="N17" s="30">
        <v>54910444.910000004</v>
      </c>
      <c r="O17" s="30">
        <v>106617417.74999999</v>
      </c>
      <c r="P17" s="30">
        <v>83380303.989999995</v>
      </c>
      <c r="Q17" s="30">
        <v>9859618.1500000004</v>
      </c>
      <c r="R17" s="30">
        <v>729939560.03999996</v>
      </c>
      <c r="S17" s="30">
        <v>11432758.190000001</v>
      </c>
      <c r="T17" s="30">
        <v>605688497.48000002</v>
      </c>
      <c r="U17" s="30">
        <v>728108654.94000006</v>
      </c>
      <c r="V17" s="30">
        <v>1627213391.77</v>
      </c>
      <c r="W17" s="30">
        <v>874625118.16999996</v>
      </c>
      <c r="X17" s="30">
        <v>56643655.299999997</v>
      </c>
      <c r="Y17" s="30">
        <v>34546472.380000003</v>
      </c>
      <c r="Z17" s="30">
        <v>381074707.70000005</v>
      </c>
      <c r="AA17" s="30">
        <v>22358291.600000001</v>
      </c>
      <c r="AB17" s="30">
        <v>51742009.179999992</v>
      </c>
      <c r="AC17" s="30">
        <v>190189479.09999999</v>
      </c>
      <c r="AD17" s="30">
        <v>733176337.92999995</v>
      </c>
      <c r="AE17" s="30">
        <v>670209161.93999994</v>
      </c>
      <c r="AF17" s="30">
        <v>19755313.169999998</v>
      </c>
      <c r="AG17" s="30">
        <v>329935762.48000002</v>
      </c>
      <c r="AH17" s="30">
        <v>17613019.490000002</v>
      </c>
      <c r="AI17" s="30">
        <v>1367836360.5799999</v>
      </c>
      <c r="AJ17" s="30">
        <f t="shared" si="0"/>
        <v>9595248301.4427013</v>
      </c>
    </row>
    <row r="18" spans="1:38" s="19" customFormat="1" x14ac:dyDescent="0.25">
      <c r="A18" s="42" t="s">
        <v>57</v>
      </c>
      <c r="B18" s="25">
        <v>-44465905.640000001</v>
      </c>
      <c r="C18" s="25">
        <v>-1879590.6</v>
      </c>
      <c r="D18" s="25">
        <v>-5884979.5300000003</v>
      </c>
      <c r="E18" s="25">
        <v>-2594824.58</v>
      </c>
      <c r="F18" s="25">
        <v>-4228142.72</v>
      </c>
      <c r="G18" s="25">
        <v>-12093041.5</v>
      </c>
      <c r="H18" s="30">
        <v>-1080417.06</v>
      </c>
      <c r="I18" s="30">
        <v>-3463499.2700000023</v>
      </c>
      <c r="J18" s="30">
        <v>-5171355.9207999995</v>
      </c>
      <c r="K18" s="30">
        <v>-7876396.79</v>
      </c>
      <c r="L18" s="30">
        <v>-7628773.4100000001</v>
      </c>
      <c r="M18" s="30">
        <v>-1690706.21</v>
      </c>
      <c r="N18" s="30">
        <v>-4957399.6100000003</v>
      </c>
      <c r="O18" s="30">
        <v>-3368255.29</v>
      </c>
      <c r="P18" s="30">
        <v>-1996746.2085999998</v>
      </c>
      <c r="Q18" s="30">
        <v>-511656.25</v>
      </c>
      <c r="R18" s="30">
        <v>-57413360.729999997</v>
      </c>
      <c r="S18" s="30">
        <v>-184786.83</v>
      </c>
      <c r="T18" s="30">
        <v>-14101745.939999999</v>
      </c>
      <c r="U18" s="30">
        <v>-62957157.190000005</v>
      </c>
      <c r="V18" s="30">
        <v>-172908916.00999999</v>
      </c>
      <c r="W18" s="30">
        <v>-128788772.98</v>
      </c>
      <c r="X18" s="30">
        <v>-3330473.13</v>
      </c>
      <c r="Y18" s="30">
        <v>-631797.07000000007</v>
      </c>
      <c r="Z18" s="30">
        <v>-15407441.32</v>
      </c>
      <c r="AA18" s="30">
        <v>-1441444.14</v>
      </c>
      <c r="AB18" s="30">
        <v>-5629724.2300000004</v>
      </c>
      <c r="AC18" s="30">
        <v>-31235967.646125</v>
      </c>
      <c r="AD18" s="30">
        <v>-16110880.140000001</v>
      </c>
      <c r="AE18" s="30">
        <v>-16348234.99</v>
      </c>
      <c r="AF18" s="30">
        <v>-395106.26</v>
      </c>
      <c r="AG18" s="30">
        <v>-11587586.310000001</v>
      </c>
      <c r="AH18" s="30">
        <v>-1241023.67</v>
      </c>
      <c r="AI18" s="30">
        <v>-207362398.19</v>
      </c>
      <c r="AJ18" s="30">
        <f t="shared" si="0"/>
        <v>-855968507.36552501</v>
      </c>
    </row>
    <row r="19" spans="1:38" x14ac:dyDescent="0.25">
      <c r="A19" s="4" t="s">
        <v>4</v>
      </c>
      <c r="B19" s="15">
        <v>0</v>
      </c>
      <c r="C19" s="15">
        <v>0</v>
      </c>
      <c r="D19" s="15">
        <v>21398887.989999998</v>
      </c>
      <c r="E19" s="15">
        <v>666879.77</v>
      </c>
      <c r="F19" s="15">
        <v>1490283.29</v>
      </c>
      <c r="G19" s="15">
        <v>0</v>
      </c>
      <c r="H19" s="13">
        <v>491654.34</v>
      </c>
      <c r="I19" s="13">
        <v>8406002.660000002</v>
      </c>
      <c r="J19" s="13">
        <v>0</v>
      </c>
      <c r="K19" s="13">
        <v>4680.6399999999994</v>
      </c>
      <c r="L19" s="13">
        <v>218960.33</v>
      </c>
      <c r="M19" s="13">
        <v>148318.75</v>
      </c>
      <c r="N19" s="13">
        <v>0</v>
      </c>
      <c r="O19" s="13">
        <v>3163456.82</v>
      </c>
      <c r="P19" s="13">
        <v>826730.0262000002</v>
      </c>
      <c r="Q19" s="13">
        <v>0</v>
      </c>
      <c r="R19" s="13">
        <v>2515627.150700009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92000</v>
      </c>
      <c r="Y19" s="13">
        <v>0</v>
      </c>
      <c r="Z19" s="13">
        <v>7276969.2699999996</v>
      </c>
      <c r="AA19" s="13">
        <v>834277.82</v>
      </c>
      <c r="AB19" s="13">
        <v>1407562.68</v>
      </c>
      <c r="AC19" s="13">
        <v>41546380.219999999</v>
      </c>
      <c r="AD19" s="13">
        <v>0</v>
      </c>
      <c r="AE19" s="13">
        <v>0</v>
      </c>
      <c r="AF19" s="13">
        <v>0</v>
      </c>
      <c r="AG19" s="30">
        <v>1794694.61</v>
      </c>
      <c r="AH19" s="30">
        <v>46361.46</v>
      </c>
      <c r="AI19" s="13">
        <v>0</v>
      </c>
      <c r="AJ19" s="13">
        <f t="shared" si="0"/>
        <v>92329727.826900005</v>
      </c>
    </row>
    <row r="20" spans="1:38" x14ac:dyDescent="0.25">
      <c r="A20" s="4" t="s">
        <v>5</v>
      </c>
      <c r="B20" s="15">
        <v>37082938.350000001</v>
      </c>
      <c r="C20" s="15">
        <v>583346.81999999995</v>
      </c>
      <c r="D20" s="15">
        <v>9953543.4199999999</v>
      </c>
      <c r="E20" s="15">
        <v>102099508.2</v>
      </c>
      <c r="F20" s="15">
        <v>394819.88</v>
      </c>
      <c r="G20" s="15">
        <v>937535.45</v>
      </c>
      <c r="H20" s="13">
        <v>295360.62</v>
      </c>
      <c r="I20" s="13">
        <v>6209050.1600000001</v>
      </c>
      <c r="J20" s="13">
        <v>1568022.93</v>
      </c>
      <c r="K20" s="13">
        <v>12724731.600000001</v>
      </c>
      <c r="L20" s="13">
        <v>10316010.35</v>
      </c>
      <c r="M20" s="13">
        <v>1281106.24</v>
      </c>
      <c r="N20" s="13">
        <v>53188155.189999998</v>
      </c>
      <c r="O20" s="13">
        <v>6303420.4299999997</v>
      </c>
      <c r="P20" s="13">
        <v>969156.82000000007</v>
      </c>
      <c r="Q20" s="13">
        <v>1726930.19</v>
      </c>
      <c r="R20" s="13">
        <v>110630516.55000001</v>
      </c>
      <c r="S20" s="13">
        <v>212917.09</v>
      </c>
      <c r="T20" s="13">
        <v>1077886.1399999999</v>
      </c>
      <c r="U20" s="13">
        <v>53068320.079999998</v>
      </c>
      <c r="V20" s="13">
        <v>445531956.86000001</v>
      </c>
      <c r="W20" s="13">
        <v>4696706.6100000003</v>
      </c>
      <c r="X20" s="13">
        <v>611505.91</v>
      </c>
      <c r="Y20" s="13">
        <v>1801726.84</v>
      </c>
      <c r="Z20" s="13">
        <v>7039626.6600000001</v>
      </c>
      <c r="AA20" s="13">
        <v>797027.53</v>
      </c>
      <c r="AB20" s="13">
        <v>447967.93</v>
      </c>
      <c r="AC20" s="13">
        <v>6195154.9900000002</v>
      </c>
      <c r="AD20" s="13">
        <v>58693.68</v>
      </c>
      <c r="AE20" s="13">
        <v>2338854.69</v>
      </c>
      <c r="AF20" s="13">
        <v>0</v>
      </c>
      <c r="AG20" s="30">
        <v>5212862.6900000004</v>
      </c>
      <c r="AH20" s="30">
        <v>636958.28</v>
      </c>
      <c r="AI20" s="13">
        <v>39369125.060000002</v>
      </c>
      <c r="AJ20" s="13">
        <f t="shared" si="0"/>
        <v>925361444.24000001</v>
      </c>
    </row>
    <row r="21" spans="1:38" x14ac:dyDescent="0.25">
      <c r="A21" s="4" t="s">
        <v>6</v>
      </c>
      <c r="B21" s="15">
        <v>22939344.760000002</v>
      </c>
      <c r="C21" s="15">
        <v>894186.99</v>
      </c>
      <c r="D21" s="15">
        <v>504553.2</v>
      </c>
      <c r="E21" s="15">
        <v>0</v>
      </c>
      <c r="F21" s="15">
        <v>89038.8</v>
      </c>
      <c r="G21" s="15">
        <v>0</v>
      </c>
      <c r="H21" s="13">
        <v>0</v>
      </c>
      <c r="I21" s="13">
        <v>0</v>
      </c>
      <c r="J21" s="13">
        <v>326475.61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1998973.53</v>
      </c>
      <c r="Q21" s="13">
        <v>0</v>
      </c>
      <c r="R21" s="13">
        <v>301639474.38000005</v>
      </c>
      <c r="S21" s="13">
        <v>89038.8</v>
      </c>
      <c r="T21" s="34">
        <v>0</v>
      </c>
      <c r="U21" s="13">
        <v>0</v>
      </c>
      <c r="V21" s="13">
        <v>0</v>
      </c>
      <c r="W21" s="13">
        <v>0</v>
      </c>
      <c r="X21" s="34">
        <v>0</v>
      </c>
      <c r="Y21" s="13">
        <v>0</v>
      </c>
      <c r="Z21" s="13">
        <v>1340450</v>
      </c>
      <c r="AA21" s="13">
        <v>0</v>
      </c>
      <c r="AB21" s="13">
        <v>820887</v>
      </c>
      <c r="AC21" s="13">
        <v>2578257.65</v>
      </c>
      <c r="AD21" s="13">
        <v>0</v>
      </c>
      <c r="AE21" s="13">
        <v>59359.199999999997</v>
      </c>
      <c r="AF21" s="13">
        <v>0</v>
      </c>
      <c r="AG21" s="34">
        <v>0</v>
      </c>
      <c r="AH21" s="34">
        <v>0</v>
      </c>
      <c r="AI21" s="13">
        <v>0</v>
      </c>
      <c r="AJ21" s="13">
        <f t="shared" si="0"/>
        <v>333280039.92000002</v>
      </c>
    </row>
    <row r="22" spans="1:38" x14ac:dyDescent="0.25">
      <c r="A22" s="4" t="s">
        <v>7</v>
      </c>
      <c r="B22" s="15">
        <v>5554613.4500000002</v>
      </c>
      <c r="C22" s="15">
        <v>6627221.6299999999</v>
      </c>
      <c r="D22" s="15">
        <v>10888185.91</v>
      </c>
      <c r="E22" s="15">
        <v>19226819.699999999</v>
      </c>
      <c r="F22" s="15">
        <v>1899841.45</v>
      </c>
      <c r="G22" s="15">
        <v>25508549.309999999</v>
      </c>
      <c r="H22" s="13">
        <v>87404.49</v>
      </c>
      <c r="I22" s="13">
        <v>14252011.310000004</v>
      </c>
      <c r="J22" s="13">
        <v>768809.4</v>
      </c>
      <c r="K22" s="13">
        <v>19621096.679999996</v>
      </c>
      <c r="L22" s="13">
        <v>1889756.22</v>
      </c>
      <c r="M22" s="13">
        <v>106152.85</v>
      </c>
      <c r="N22" s="13">
        <v>0</v>
      </c>
      <c r="O22" s="13">
        <v>4450214.71</v>
      </c>
      <c r="P22" s="13">
        <v>2336145.7800000003</v>
      </c>
      <c r="Q22" s="13">
        <v>2724340.13</v>
      </c>
      <c r="R22" s="13">
        <v>59763858.530000001</v>
      </c>
      <c r="S22" s="13">
        <v>1768135.38</v>
      </c>
      <c r="T22" s="13">
        <v>14401085.449999999</v>
      </c>
      <c r="U22" s="13">
        <v>3594430.06</v>
      </c>
      <c r="V22" s="13">
        <v>1062004.5900000001</v>
      </c>
      <c r="W22" s="13">
        <v>22747499.32</v>
      </c>
      <c r="X22" s="13">
        <v>20847947.210000001</v>
      </c>
      <c r="Y22" s="13">
        <v>2466666.2599999998</v>
      </c>
      <c r="Z22" s="13">
        <v>4518656.83</v>
      </c>
      <c r="AA22" s="13">
        <v>1639917.7</v>
      </c>
      <c r="AB22" s="13">
        <v>1114770.52</v>
      </c>
      <c r="AC22" s="13">
        <v>2000266.14</v>
      </c>
      <c r="AD22" s="13">
        <v>1899640.04</v>
      </c>
      <c r="AE22" s="13">
        <v>9995871.4900000002</v>
      </c>
      <c r="AF22" s="13">
        <v>37848.330000000016</v>
      </c>
      <c r="AG22" s="30">
        <v>5566276.2599999998</v>
      </c>
      <c r="AH22" s="30">
        <v>1596649.23</v>
      </c>
      <c r="AI22" s="13">
        <v>45715322.339999996</v>
      </c>
      <c r="AJ22" s="13">
        <f t="shared" si="0"/>
        <v>316678008.69999999</v>
      </c>
      <c r="AL22" s="31"/>
    </row>
    <row r="23" spans="1:38" x14ac:dyDescent="0.25">
      <c r="A23" s="4" t="s">
        <v>8</v>
      </c>
      <c r="B23" s="15">
        <v>9569485.9299999997</v>
      </c>
      <c r="C23" s="25">
        <v>592797.22</v>
      </c>
      <c r="D23" s="15">
        <v>19207059.379999999</v>
      </c>
      <c r="E23" s="15">
        <v>158273379.81</v>
      </c>
      <c r="F23" s="15">
        <v>1084272.75</v>
      </c>
      <c r="G23" s="15">
        <v>12794670.550000001</v>
      </c>
      <c r="H23" s="13">
        <v>323012.06</v>
      </c>
      <c r="I23" s="13">
        <v>32729879.710000005</v>
      </c>
      <c r="J23" s="13">
        <v>1419506.87</v>
      </c>
      <c r="K23" s="13">
        <v>28835212.210000001</v>
      </c>
      <c r="L23" s="13">
        <v>1453628.37</v>
      </c>
      <c r="M23" s="13">
        <v>544120.30000000005</v>
      </c>
      <c r="N23" s="13">
        <v>2102105.7000000002</v>
      </c>
      <c r="O23" s="13">
        <v>3226760.91</v>
      </c>
      <c r="P23" s="13">
        <v>2258950.9315999998</v>
      </c>
      <c r="Q23" s="13">
        <v>152793.49</v>
      </c>
      <c r="R23" s="13">
        <v>14670579.1</v>
      </c>
      <c r="S23" s="13">
        <v>856792.94</v>
      </c>
      <c r="T23" s="13">
        <v>17410834.149999999</v>
      </c>
      <c r="U23" s="13">
        <v>13009794.42</v>
      </c>
      <c r="V23" s="13">
        <v>14522023.550000001</v>
      </c>
      <c r="W23" s="13">
        <v>15724081.890000001</v>
      </c>
      <c r="X23" s="13">
        <v>219362.3</v>
      </c>
      <c r="Y23" s="13">
        <v>12433667.41</v>
      </c>
      <c r="Z23" s="13">
        <v>2253270.69</v>
      </c>
      <c r="AA23" s="13">
        <v>2011761.8</v>
      </c>
      <c r="AB23" s="13">
        <v>210410.86</v>
      </c>
      <c r="AC23" s="13">
        <v>0</v>
      </c>
      <c r="AD23" s="13">
        <v>1197628.97</v>
      </c>
      <c r="AE23" s="13">
        <v>6665001.0099999998</v>
      </c>
      <c r="AF23" s="13">
        <v>99850.51</v>
      </c>
      <c r="AG23" s="30">
        <v>4210626.18</v>
      </c>
      <c r="AH23" s="30">
        <v>166951.75</v>
      </c>
      <c r="AI23" s="13">
        <v>119728106.39000002</v>
      </c>
      <c r="AJ23" s="13">
        <f t="shared" si="0"/>
        <v>499958380.11160016</v>
      </c>
    </row>
    <row r="24" spans="1:38" x14ac:dyDescent="0.25">
      <c r="A24" s="5" t="s">
        <v>9</v>
      </c>
      <c r="B24" s="16">
        <f t="shared" ref="B24:L24" si="1">+SUM(B14:B16)+SUM(B19:B23)</f>
        <v>204532120.97000003</v>
      </c>
      <c r="C24" s="16">
        <f t="shared" si="1"/>
        <v>56253797.120000005</v>
      </c>
      <c r="D24" s="16">
        <f t="shared" si="1"/>
        <v>153547566.40999997</v>
      </c>
      <c r="E24" s="16">
        <f t="shared" si="1"/>
        <v>428892848.56999999</v>
      </c>
      <c r="F24" s="16">
        <f t="shared" si="1"/>
        <v>52602654.25</v>
      </c>
      <c r="G24" s="16">
        <f t="shared" si="1"/>
        <v>146552434.65000001</v>
      </c>
      <c r="H24" s="16">
        <f t="shared" si="1"/>
        <v>10311306.639999999</v>
      </c>
      <c r="I24" s="16">
        <f>+SUM(I14:I16)+SUM(I19:I23)</f>
        <v>97608684.050000012</v>
      </c>
      <c r="J24" s="16">
        <f t="shared" si="1"/>
        <v>98259268.530000001</v>
      </c>
      <c r="K24" s="16">
        <f t="shared" si="1"/>
        <v>177761979.02000016</v>
      </c>
      <c r="L24" s="16">
        <f t="shared" si="1"/>
        <v>104209627.72</v>
      </c>
      <c r="M24" s="16">
        <f>+SUM(M14:M16)+SUM(M19:M23)</f>
        <v>20128301.899999999</v>
      </c>
      <c r="N24" s="16">
        <f>+SUM(N14:N16)+SUM(N19:N23)</f>
        <v>114052318.72</v>
      </c>
      <c r="O24" s="16">
        <f>+SUM(O14:O16)+SUM(O19:O23)</f>
        <v>124288436.3</v>
      </c>
      <c r="P24" s="16">
        <f t="shared" ref="P24:Q24" si="2">+SUM(P14:P16)+SUM(P19:P23)</f>
        <v>106433072.0843</v>
      </c>
      <c r="Q24" s="16">
        <f t="shared" si="2"/>
        <v>16802251.010000002</v>
      </c>
      <c r="R24" s="16">
        <f>+SUM(R14:R16)+SUM(R19:R23)</f>
        <v>1648784903.6307001</v>
      </c>
      <c r="S24" s="16">
        <f t="shared" ref="S24:AI24" si="3">+SUM(S14:S16)+SUM(S19:S23)</f>
        <v>18760252.080000002</v>
      </c>
      <c r="T24" s="16">
        <f t="shared" si="3"/>
        <v>708189616.16000009</v>
      </c>
      <c r="U24" s="16">
        <f t="shared" si="3"/>
        <v>797204788.67000008</v>
      </c>
      <c r="V24" s="16">
        <f t="shared" si="3"/>
        <v>2080982338.71</v>
      </c>
      <c r="W24" s="16">
        <f t="shared" si="3"/>
        <v>777015657.73000014</v>
      </c>
      <c r="X24" s="16">
        <f t="shared" si="3"/>
        <v>77645711.879999995</v>
      </c>
      <c r="Y24" s="16">
        <f t="shared" si="3"/>
        <v>51836761.209999993</v>
      </c>
      <c r="Z24" s="16">
        <f>+SUM(Z14:Z16)+SUM(Z19:Z23)</f>
        <v>431657214.50000006</v>
      </c>
      <c r="AA24" s="16">
        <f t="shared" si="3"/>
        <v>35137126.920000002</v>
      </c>
      <c r="AB24" s="16">
        <f>+SUM(AB14:AB16)+SUM(AB19:AB23)</f>
        <v>71758190.079999998</v>
      </c>
      <c r="AC24" s="16">
        <f>+SUM(AC14:AC16)+SUM(AC19:AC23)</f>
        <v>212055724.06999999</v>
      </c>
      <c r="AD24" s="16">
        <f t="shared" si="3"/>
        <v>793099954.95000005</v>
      </c>
      <c r="AE24" s="16">
        <f t="shared" si="3"/>
        <v>727155016.87</v>
      </c>
      <c r="AF24" s="16">
        <f t="shared" si="3"/>
        <v>20312208.379999995</v>
      </c>
      <c r="AG24" s="16">
        <f t="shared" si="3"/>
        <v>401948308.13999999</v>
      </c>
      <c r="AH24" s="16">
        <f t="shared" si="3"/>
        <v>21536493.390000001</v>
      </c>
      <c r="AI24" s="16">
        <f t="shared" si="3"/>
        <v>1470558745.29</v>
      </c>
      <c r="AJ24" s="16">
        <f>+SUM(AJ14:AJ16)+SUM(AJ19:AJ23)</f>
        <v>12257875680.605</v>
      </c>
      <c r="AK24" s="33"/>
    </row>
    <row r="25" spans="1:38" x14ac:dyDescent="0.25">
      <c r="A25" s="6" t="s">
        <v>10</v>
      </c>
      <c r="B25" s="15"/>
      <c r="C25" s="15"/>
      <c r="D25" s="15"/>
      <c r="E25" s="15"/>
      <c r="F25" s="15"/>
      <c r="G25" s="15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8" x14ac:dyDescent="0.25">
      <c r="A26" s="4" t="s">
        <v>11</v>
      </c>
      <c r="B26" s="15">
        <v>25550.83</v>
      </c>
      <c r="C26" s="15">
        <v>0</v>
      </c>
      <c r="D26" s="35">
        <v>0</v>
      </c>
      <c r="E26" s="15">
        <v>0</v>
      </c>
      <c r="F26" s="15">
        <v>0</v>
      </c>
      <c r="G26" s="15">
        <v>0</v>
      </c>
      <c r="H26" s="13">
        <v>0</v>
      </c>
      <c r="I26" s="13">
        <v>350366.27999999933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30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34">
        <v>0</v>
      </c>
      <c r="V26" s="13">
        <v>0</v>
      </c>
      <c r="W26" s="30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30">
        <v>0</v>
      </c>
      <c r="AH26" s="30">
        <v>0</v>
      </c>
      <c r="AI26" s="13">
        <v>0</v>
      </c>
      <c r="AJ26" s="13">
        <f t="shared" ref="AJ26:AJ31" si="4">+SUM(B26:AI26)</f>
        <v>375917.10999999935</v>
      </c>
    </row>
    <row r="27" spans="1:38" x14ac:dyDescent="0.25">
      <c r="A27" s="4" t="s">
        <v>12</v>
      </c>
      <c r="B27" s="15">
        <v>78053295.090000004</v>
      </c>
      <c r="C27" s="15">
        <v>31895811.719999999</v>
      </c>
      <c r="D27" s="15">
        <v>78433093.329999998</v>
      </c>
      <c r="E27" s="15">
        <v>275464274.35000002</v>
      </c>
      <c r="F27" s="15">
        <v>41568543.170000002</v>
      </c>
      <c r="G27" s="15">
        <v>56621347.07</v>
      </c>
      <c r="H27" s="13">
        <v>6203724.2999999998</v>
      </c>
      <c r="I27" s="13">
        <v>78504659.150000006</v>
      </c>
      <c r="J27" s="13">
        <v>80845326.950000003</v>
      </c>
      <c r="K27" s="13">
        <v>69436841.109172493</v>
      </c>
      <c r="L27" s="13">
        <v>0</v>
      </c>
      <c r="M27" s="13">
        <v>5935920</v>
      </c>
      <c r="N27" s="13">
        <v>0</v>
      </c>
      <c r="O27" s="13">
        <v>95559698.230000004</v>
      </c>
      <c r="P27" s="13">
        <v>86751076.9234</v>
      </c>
      <c r="Q27" s="13">
        <v>6619242.5899999999</v>
      </c>
      <c r="R27" s="13">
        <v>729586696.88999999</v>
      </c>
      <c r="S27" s="13">
        <v>12595045.58</v>
      </c>
      <c r="T27" s="13">
        <v>427508467.42000002</v>
      </c>
      <c r="U27" s="30">
        <v>584022785.28999996</v>
      </c>
      <c r="V27" s="13">
        <v>1614218494.73</v>
      </c>
      <c r="W27" s="30">
        <v>624480710.39999998</v>
      </c>
      <c r="X27" s="13">
        <v>51993797.979999997</v>
      </c>
      <c r="Y27" s="13">
        <v>23473787.370000001</v>
      </c>
      <c r="Z27" s="13">
        <v>290139827.97000003</v>
      </c>
      <c r="AA27" s="13">
        <v>18238728.890000001</v>
      </c>
      <c r="AB27" s="13">
        <v>28570865.329999998</v>
      </c>
      <c r="AC27" s="13">
        <v>194279253.78999999</v>
      </c>
      <c r="AD27" s="13">
        <v>590357284.74000001</v>
      </c>
      <c r="AE27" s="13">
        <v>412970261.75</v>
      </c>
      <c r="AF27" s="13">
        <v>16708333.329999998</v>
      </c>
      <c r="AG27" s="30">
        <v>296434527.20999998</v>
      </c>
      <c r="AH27" s="30">
        <v>9791107.3800000008</v>
      </c>
      <c r="AI27" s="13">
        <v>1139058124.4199998</v>
      </c>
      <c r="AJ27" s="13">
        <f t="shared" si="4"/>
        <v>8056320954.4525719</v>
      </c>
    </row>
    <row r="28" spans="1:38" x14ac:dyDescent="0.25">
      <c r="A28" s="4" t="s">
        <v>13</v>
      </c>
      <c r="B28" s="15">
        <v>13483446.689999999</v>
      </c>
      <c r="C28" s="15">
        <v>229507.59</v>
      </c>
      <c r="D28" s="35">
        <v>1279471.32</v>
      </c>
      <c r="E28" s="15">
        <v>68346995.810000002</v>
      </c>
      <c r="F28" s="15">
        <v>593504.42000000004</v>
      </c>
      <c r="G28" s="15">
        <v>501143.99</v>
      </c>
      <c r="H28" s="13">
        <v>65700.87</v>
      </c>
      <c r="I28" s="13">
        <v>1066470.1100000006</v>
      </c>
      <c r="J28" s="13">
        <v>577322.46</v>
      </c>
      <c r="K28" s="13">
        <v>65777558.860000014</v>
      </c>
      <c r="L28" s="13">
        <v>9403212.7799999993</v>
      </c>
      <c r="M28" s="13">
        <v>84535.82</v>
      </c>
      <c r="N28" s="13">
        <v>91571708.030000001</v>
      </c>
      <c r="O28" s="13">
        <v>937881.91</v>
      </c>
      <c r="P28" s="13">
        <v>879492.90419999999</v>
      </c>
      <c r="Q28" s="13">
        <v>2884323.53</v>
      </c>
      <c r="R28" s="13">
        <v>35395336.210000001</v>
      </c>
      <c r="S28" s="13">
        <v>52927.16</v>
      </c>
      <c r="T28" s="13">
        <v>9375745.0700000003</v>
      </c>
      <c r="U28" s="13">
        <v>13867371.25</v>
      </c>
      <c r="V28" s="13">
        <v>280161240.25</v>
      </c>
      <c r="W28" s="30">
        <v>182228895.05000001</v>
      </c>
      <c r="X28" s="13">
        <v>3271990.38</v>
      </c>
      <c r="Y28" s="13">
        <v>9438284.3499999996</v>
      </c>
      <c r="Z28" s="13">
        <v>12509505.369999999</v>
      </c>
      <c r="AA28" s="13">
        <v>541731.39</v>
      </c>
      <c r="AB28" s="13">
        <v>1432797.4</v>
      </c>
      <c r="AC28" s="13">
        <v>10526452.449999999</v>
      </c>
      <c r="AD28" s="13">
        <v>9490664.4399999995</v>
      </c>
      <c r="AE28" s="13">
        <v>23345583.030000001</v>
      </c>
      <c r="AF28" s="13">
        <v>243828.77</v>
      </c>
      <c r="AG28" s="30">
        <v>4140218.93</v>
      </c>
      <c r="AH28" s="30">
        <v>1029888.34</v>
      </c>
      <c r="AI28" s="13">
        <v>170307953.65000001</v>
      </c>
      <c r="AJ28" s="13">
        <f t="shared" si="4"/>
        <v>1025042690.5841999</v>
      </c>
    </row>
    <row r="29" spans="1:38" x14ac:dyDescent="0.25">
      <c r="A29" s="4" t="s">
        <v>14</v>
      </c>
      <c r="B29" s="15">
        <v>2301347.56</v>
      </c>
      <c r="C29" s="15">
        <v>3185137.67</v>
      </c>
      <c r="D29" s="15">
        <v>2566807.5099999998</v>
      </c>
      <c r="E29" s="15">
        <v>3211272.91</v>
      </c>
      <c r="F29" s="15">
        <v>1034968.8</v>
      </c>
      <c r="G29" s="15">
        <v>9315351.6300000008</v>
      </c>
      <c r="H29" s="13">
        <v>745947.49</v>
      </c>
      <c r="I29" s="13">
        <v>5937895.379999999</v>
      </c>
      <c r="J29" s="13">
        <v>5132788.3499999996</v>
      </c>
      <c r="K29" s="13">
        <v>33973103.560000002</v>
      </c>
      <c r="L29" s="13">
        <v>1146445.9099999999</v>
      </c>
      <c r="M29" s="13">
        <v>2287447.9</v>
      </c>
      <c r="N29" s="13">
        <v>921418.09</v>
      </c>
      <c r="O29" s="13">
        <v>1029519.8</v>
      </c>
      <c r="P29" s="13">
        <v>1978576.3</v>
      </c>
      <c r="Q29" s="13">
        <v>130277.31</v>
      </c>
      <c r="R29" s="13">
        <v>479900.72</v>
      </c>
      <c r="S29" s="13">
        <v>895599.14</v>
      </c>
      <c r="T29" s="13">
        <v>21214425.77</v>
      </c>
      <c r="U29" s="13">
        <v>8774304.3699999992</v>
      </c>
      <c r="V29" s="13">
        <v>42282548.619999997</v>
      </c>
      <c r="W29" s="30">
        <v>15455814.02</v>
      </c>
      <c r="X29" s="13">
        <v>389391.14</v>
      </c>
      <c r="Y29" s="13">
        <v>1965216.72</v>
      </c>
      <c r="Z29" s="13">
        <v>7732103.0899999999</v>
      </c>
      <c r="AA29" s="13">
        <v>4912191.37</v>
      </c>
      <c r="AB29" s="13">
        <v>3782422.44</v>
      </c>
      <c r="AC29" s="13">
        <v>439983.15</v>
      </c>
      <c r="AD29" s="13">
        <v>13805953.09</v>
      </c>
      <c r="AE29" s="13">
        <v>37792367.469999999</v>
      </c>
      <c r="AF29" s="13">
        <v>785038.02</v>
      </c>
      <c r="AG29" s="30">
        <v>11389410.74</v>
      </c>
      <c r="AH29" s="30">
        <v>1467722.04</v>
      </c>
      <c r="AI29" s="13">
        <v>26964824.32</v>
      </c>
      <c r="AJ29" s="13">
        <f t="shared" si="4"/>
        <v>275427522.40000004</v>
      </c>
    </row>
    <row r="30" spans="1:38" x14ac:dyDescent="0.25">
      <c r="A30" s="4" t="s">
        <v>15</v>
      </c>
      <c r="B30" s="15">
        <v>479228.61</v>
      </c>
      <c r="C30" s="15">
        <v>94462.54</v>
      </c>
      <c r="D30" s="35">
        <v>0</v>
      </c>
      <c r="E30" s="15">
        <v>606017.66</v>
      </c>
      <c r="F30" s="15">
        <v>177078.59</v>
      </c>
      <c r="G30" s="15">
        <v>828000</v>
      </c>
      <c r="H30" s="13">
        <v>6865.13</v>
      </c>
      <c r="I30" s="13">
        <v>0</v>
      </c>
      <c r="J30" s="34">
        <v>9123.9500000000007</v>
      </c>
      <c r="K30" s="13">
        <v>0</v>
      </c>
      <c r="L30" s="13">
        <v>0</v>
      </c>
      <c r="M30" s="13">
        <v>5191471.55</v>
      </c>
      <c r="N30" s="13">
        <v>4645768.9800000004</v>
      </c>
      <c r="O30" s="13">
        <v>340141.22</v>
      </c>
      <c r="P30" s="13">
        <v>1269066.7119000005</v>
      </c>
      <c r="Q30" s="13">
        <v>0</v>
      </c>
      <c r="R30" s="13">
        <v>0</v>
      </c>
      <c r="S30" s="13">
        <v>0</v>
      </c>
      <c r="T30" s="13">
        <v>12624019.08</v>
      </c>
      <c r="U30" s="13">
        <v>99976440.269999996</v>
      </c>
      <c r="V30" s="13">
        <v>167464.95000000001</v>
      </c>
      <c r="W30" s="30">
        <v>7411199.5099999998</v>
      </c>
      <c r="X30" s="13">
        <v>804920.43</v>
      </c>
      <c r="Y30" s="13">
        <v>0</v>
      </c>
      <c r="Z30" s="13">
        <v>0</v>
      </c>
      <c r="AA30" s="13">
        <v>6416344.6100000003</v>
      </c>
      <c r="AB30" s="13">
        <v>7079043.0300000003</v>
      </c>
      <c r="AC30" s="13">
        <v>0</v>
      </c>
      <c r="AD30" s="34">
        <v>0</v>
      </c>
      <c r="AE30" s="13">
        <v>255906.76</v>
      </c>
      <c r="AF30" s="13">
        <v>0</v>
      </c>
      <c r="AG30" s="30">
        <v>1005529.01</v>
      </c>
      <c r="AH30" s="30">
        <v>2825.44</v>
      </c>
      <c r="AI30" s="13">
        <v>0</v>
      </c>
      <c r="AJ30" s="13">
        <f t="shared" si="4"/>
        <v>149390918.03190002</v>
      </c>
    </row>
    <row r="31" spans="1:38" x14ac:dyDescent="0.25">
      <c r="A31" s="4" t="s">
        <v>16</v>
      </c>
      <c r="B31" s="15">
        <v>0</v>
      </c>
      <c r="C31" s="15">
        <v>2989131.19</v>
      </c>
      <c r="D31" s="15">
        <v>0</v>
      </c>
      <c r="E31" s="15">
        <v>0</v>
      </c>
      <c r="F31" s="15">
        <v>0</v>
      </c>
      <c r="G31" s="15">
        <v>0</v>
      </c>
      <c r="H31" s="13">
        <v>38865.370000000003</v>
      </c>
      <c r="I31" s="13">
        <v>0</v>
      </c>
      <c r="J31" s="34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1014369.9</v>
      </c>
      <c r="W31" s="30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60478754.479999997</v>
      </c>
      <c r="AE31" s="13">
        <v>26922940.079999998</v>
      </c>
      <c r="AF31" s="13">
        <v>0</v>
      </c>
      <c r="AG31" s="30">
        <v>0</v>
      </c>
      <c r="AH31" s="30">
        <v>8387116.8700000001</v>
      </c>
      <c r="AI31" s="13">
        <v>0</v>
      </c>
      <c r="AJ31" s="13">
        <f t="shared" si="4"/>
        <v>99831177.890000001</v>
      </c>
    </row>
    <row r="32" spans="1:38" x14ac:dyDescent="0.25">
      <c r="A32" s="5" t="s">
        <v>17</v>
      </c>
      <c r="B32" s="16">
        <f t="shared" ref="B32:I32" si="5">+SUM(B26:B31)</f>
        <v>94342868.780000001</v>
      </c>
      <c r="C32" s="16">
        <f t="shared" si="5"/>
        <v>38394050.709999993</v>
      </c>
      <c r="D32" s="16">
        <f t="shared" si="5"/>
        <v>82279372.159999996</v>
      </c>
      <c r="E32" s="16">
        <f t="shared" si="5"/>
        <v>347628560.73000008</v>
      </c>
      <c r="F32" s="16">
        <f t="shared" si="5"/>
        <v>43374094.980000004</v>
      </c>
      <c r="G32" s="16">
        <f t="shared" si="5"/>
        <v>67265842.689999998</v>
      </c>
      <c r="H32" s="16">
        <f t="shared" si="5"/>
        <v>7061103.1600000001</v>
      </c>
      <c r="I32" s="16">
        <f t="shared" si="5"/>
        <v>85859390.920000002</v>
      </c>
      <c r="J32" s="16">
        <f>+SUM(J26:J31)</f>
        <v>86564561.709999993</v>
      </c>
      <c r="K32" s="16">
        <f>+SUM(K26:K31)</f>
        <v>169187503.52917251</v>
      </c>
      <c r="L32" s="16">
        <f t="shared" ref="L32:AI32" si="6">+SUM(L26:L31)</f>
        <v>10549658.689999999</v>
      </c>
      <c r="M32" s="16">
        <f t="shared" si="6"/>
        <v>13499375.27</v>
      </c>
      <c r="N32" s="16">
        <f t="shared" si="6"/>
        <v>97138895.100000009</v>
      </c>
      <c r="O32" s="16">
        <f t="shared" si="6"/>
        <v>97867241.159999996</v>
      </c>
      <c r="P32" s="16">
        <f t="shared" si="6"/>
        <v>90878212.839499995</v>
      </c>
      <c r="Q32" s="16">
        <f t="shared" si="6"/>
        <v>9633843.4299999997</v>
      </c>
      <c r="R32" s="16">
        <f t="shared" si="6"/>
        <v>765461933.82000005</v>
      </c>
      <c r="S32" s="16">
        <f t="shared" si="6"/>
        <v>13543571.880000001</v>
      </c>
      <c r="T32" s="16">
        <f t="shared" si="6"/>
        <v>470722657.33999997</v>
      </c>
      <c r="U32" s="16">
        <f t="shared" si="6"/>
        <v>706640901.17999995</v>
      </c>
      <c r="V32" s="16">
        <f t="shared" si="6"/>
        <v>1937844118.45</v>
      </c>
      <c r="W32" s="16">
        <f t="shared" si="6"/>
        <v>829576618.98000002</v>
      </c>
      <c r="X32" s="16">
        <f t="shared" si="6"/>
        <v>56460099.93</v>
      </c>
      <c r="Y32" s="16">
        <f t="shared" si="6"/>
        <v>34877288.439999998</v>
      </c>
      <c r="Z32" s="16">
        <f t="shared" si="6"/>
        <v>310381436.43000001</v>
      </c>
      <c r="AA32" s="16">
        <f t="shared" si="6"/>
        <v>30108996.260000002</v>
      </c>
      <c r="AB32" s="16">
        <f t="shared" si="6"/>
        <v>40865128.199999996</v>
      </c>
      <c r="AC32" s="16">
        <f>+SUM(AC26:AC31)</f>
        <v>205245689.38999999</v>
      </c>
      <c r="AD32" s="16">
        <f t="shared" si="6"/>
        <v>674132656.75000012</v>
      </c>
      <c r="AE32" s="16">
        <f t="shared" si="6"/>
        <v>501287059.08999997</v>
      </c>
      <c r="AF32" s="16">
        <f t="shared" si="6"/>
        <v>17737200.119999997</v>
      </c>
      <c r="AG32" s="16">
        <f t="shared" si="6"/>
        <v>312969685.88999999</v>
      </c>
      <c r="AH32" s="16">
        <f t="shared" si="6"/>
        <v>20678660.07</v>
      </c>
      <c r="AI32" s="16">
        <f t="shared" si="6"/>
        <v>1336330902.3899999</v>
      </c>
      <c r="AJ32" s="16">
        <f t="shared" ref="AJ32" si="7">+SUM(AJ26:AJ31)</f>
        <v>9606389180.4686699</v>
      </c>
    </row>
    <row r="33" spans="1:38" x14ac:dyDescent="0.25">
      <c r="A33" s="10" t="s">
        <v>18</v>
      </c>
      <c r="B33" s="15"/>
      <c r="C33" s="15"/>
      <c r="D33" s="15"/>
      <c r="E33" s="15"/>
      <c r="F33" s="15"/>
      <c r="G33" s="15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  <row r="34" spans="1:38" x14ac:dyDescent="0.25">
      <c r="A34" s="4" t="s">
        <v>19</v>
      </c>
      <c r="B34" s="15">
        <v>0</v>
      </c>
      <c r="C34" s="15">
        <v>0</v>
      </c>
      <c r="D34" s="25">
        <v>0</v>
      </c>
      <c r="E34" s="15">
        <v>11711305.18</v>
      </c>
      <c r="F34" s="15">
        <v>7000000</v>
      </c>
      <c r="G34" s="15">
        <v>6300000</v>
      </c>
      <c r="H34" s="13">
        <v>4813042</v>
      </c>
      <c r="I34" s="13">
        <v>10000</v>
      </c>
      <c r="J34" s="13">
        <v>10000000</v>
      </c>
      <c r="K34" s="13">
        <v>5211000</v>
      </c>
      <c r="L34" s="13">
        <v>63012000</v>
      </c>
      <c r="M34" s="13">
        <v>1820000</v>
      </c>
      <c r="N34" s="13">
        <v>6000000</v>
      </c>
      <c r="O34" s="13">
        <v>3050000</v>
      </c>
      <c r="P34" s="13">
        <v>698284.92</v>
      </c>
      <c r="Q34" s="13">
        <v>113425.52</v>
      </c>
      <c r="R34" s="13">
        <v>264659841.56999999</v>
      </c>
      <c r="S34" s="13">
        <v>5000</v>
      </c>
      <c r="T34" s="13">
        <v>148925000</v>
      </c>
      <c r="U34" s="13">
        <v>122674349.13</v>
      </c>
      <c r="V34" s="13">
        <v>179505400</v>
      </c>
      <c r="W34" s="13">
        <v>75607500</v>
      </c>
      <c r="X34" s="13">
        <v>18096000.239999998</v>
      </c>
      <c r="Y34" s="13">
        <v>1200000</v>
      </c>
      <c r="Z34" s="13">
        <v>46308699.979999997</v>
      </c>
      <c r="AA34" s="13">
        <v>100000</v>
      </c>
      <c r="AB34" s="13">
        <v>0</v>
      </c>
      <c r="AC34" s="13">
        <v>75777214.510000005</v>
      </c>
      <c r="AD34" s="13">
        <v>83200000</v>
      </c>
      <c r="AE34" s="13">
        <v>150902387.11000001</v>
      </c>
      <c r="AF34" s="13">
        <v>448000</v>
      </c>
      <c r="AG34" s="13">
        <v>58240000</v>
      </c>
      <c r="AH34" s="13">
        <v>100000</v>
      </c>
      <c r="AI34" s="13">
        <v>72880000</v>
      </c>
      <c r="AJ34" s="13">
        <f t="shared" ref="AJ34:AJ39" si="8">+SUM(B34:AI34)</f>
        <v>1418368450.1599998</v>
      </c>
    </row>
    <row r="35" spans="1:38" x14ac:dyDescent="0.25">
      <c r="A35" s="4" t="s">
        <v>20</v>
      </c>
      <c r="B35" s="15">
        <v>25641705.760000002</v>
      </c>
      <c r="C35" s="25">
        <v>4415839.67</v>
      </c>
      <c r="D35" s="25">
        <v>26566484.890000001</v>
      </c>
      <c r="E35" s="15">
        <v>22862218.66</v>
      </c>
      <c r="F35" s="15">
        <v>0</v>
      </c>
      <c r="G35" s="15">
        <v>4778406.2</v>
      </c>
      <c r="H35" s="13">
        <v>0</v>
      </c>
      <c r="I35" s="13">
        <v>15078033.539999999</v>
      </c>
      <c r="J35" s="13">
        <v>5000000</v>
      </c>
      <c r="K35" s="13">
        <v>0</v>
      </c>
      <c r="L35" s="13">
        <v>30265386</v>
      </c>
      <c r="M35" s="13">
        <v>3890076.01</v>
      </c>
      <c r="N35" s="13">
        <v>0</v>
      </c>
      <c r="O35" s="13">
        <v>21639173.82</v>
      </c>
      <c r="P35" s="13">
        <v>5425644.0999999996</v>
      </c>
      <c r="Q35" s="13">
        <v>5724454.9000000004</v>
      </c>
      <c r="R35" s="13">
        <v>0</v>
      </c>
      <c r="S35" s="13">
        <v>3029795.8</v>
      </c>
      <c r="T35" s="13">
        <v>7024160</v>
      </c>
      <c r="U35" s="13">
        <v>58008205.049999997</v>
      </c>
      <c r="V35" s="13">
        <v>-1014369.9</v>
      </c>
      <c r="W35" s="13">
        <v>0</v>
      </c>
      <c r="X35" s="13">
        <v>16917200.960000001</v>
      </c>
      <c r="Y35" s="13">
        <v>21946202</v>
      </c>
      <c r="Z35" s="13">
        <v>428748</v>
      </c>
      <c r="AA35" s="13">
        <v>0</v>
      </c>
      <c r="AB35" s="13">
        <v>12867853.34</v>
      </c>
      <c r="AC35" s="13">
        <v>0</v>
      </c>
      <c r="AD35" s="13">
        <v>0</v>
      </c>
      <c r="AE35" s="13">
        <v>1754860.13</v>
      </c>
      <c r="AF35" s="13">
        <v>0</v>
      </c>
      <c r="AG35" s="13">
        <v>14765</v>
      </c>
      <c r="AH35" s="13">
        <v>0</v>
      </c>
      <c r="AI35" s="13">
        <v>4422582.6900000004</v>
      </c>
      <c r="AJ35" s="13">
        <f t="shared" si="8"/>
        <v>296687426.61999995</v>
      </c>
    </row>
    <row r="36" spans="1:38" x14ac:dyDescent="0.25">
      <c r="A36" s="4" t="s">
        <v>21</v>
      </c>
      <c r="B36" s="15">
        <v>0</v>
      </c>
      <c r="C36" s="25">
        <v>190232.7</v>
      </c>
      <c r="D36" s="25">
        <v>5100693.53</v>
      </c>
      <c r="E36" s="15">
        <v>0</v>
      </c>
      <c r="F36" s="15">
        <v>0</v>
      </c>
      <c r="G36" s="15">
        <v>0</v>
      </c>
      <c r="H36" s="13">
        <v>0</v>
      </c>
      <c r="I36" s="13">
        <v>16773348.629999999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34">
        <v>0</v>
      </c>
      <c r="P36" s="13">
        <v>0</v>
      </c>
      <c r="Q36" s="13">
        <v>0</v>
      </c>
      <c r="R36" s="13">
        <v>43974427.93</v>
      </c>
      <c r="S36" s="13">
        <v>466612.04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34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f t="shared" si="8"/>
        <v>66505314.829999998</v>
      </c>
    </row>
    <row r="37" spans="1:38" x14ac:dyDescent="0.25">
      <c r="A37" s="4" t="s">
        <v>22</v>
      </c>
      <c r="B37" s="15">
        <v>0</v>
      </c>
      <c r="C37" s="25">
        <v>0</v>
      </c>
      <c r="D37" s="25">
        <v>0</v>
      </c>
      <c r="E37" s="15">
        <v>0</v>
      </c>
      <c r="F37" s="15">
        <v>936785.12</v>
      </c>
      <c r="G37" s="15">
        <v>0</v>
      </c>
      <c r="H37" s="13">
        <v>0</v>
      </c>
      <c r="I37" s="13">
        <v>9563545.5099999998</v>
      </c>
      <c r="J37" s="13">
        <v>214980.25</v>
      </c>
      <c r="K37" s="13">
        <v>0</v>
      </c>
      <c r="L37" s="13">
        <v>0</v>
      </c>
      <c r="M37" s="13">
        <v>0</v>
      </c>
      <c r="N37" s="13">
        <v>1675220.8</v>
      </c>
      <c r="O37" s="13">
        <v>610000</v>
      </c>
      <c r="P37" s="13">
        <v>0</v>
      </c>
      <c r="Q37" s="13">
        <v>377104.94</v>
      </c>
      <c r="R37" s="13">
        <v>0</v>
      </c>
      <c r="S37" s="13">
        <v>0</v>
      </c>
      <c r="T37" s="13">
        <v>16415462.15</v>
      </c>
      <c r="U37" s="13">
        <v>1609502.1</v>
      </c>
      <c r="V37" s="13">
        <v>0</v>
      </c>
      <c r="W37" s="13">
        <v>0</v>
      </c>
      <c r="X37" s="13">
        <v>219475</v>
      </c>
      <c r="Y37" s="13">
        <v>0</v>
      </c>
      <c r="Z37" s="13">
        <v>17239148.260000002</v>
      </c>
      <c r="AA37" s="13">
        <v>0</v>
      </c>
      <c r="AB37" s="13">
        <v>500983.36</v>
      </c>
      <c r="AC37" s="13">
        <v>0</v>
      </c>
      <c r="AD37" s="13">
        <v>10851282.32</v>
      </c>
      <c r="AE37" s="13">
        <v>10704190.859999999</v>
      </c>
      <c r="AF37" s="41">
        <v>1157444.28</v>
      </c>
      <c r="AG37" s="13">
        <v>22394693.219999999</v>
      </c>
      <c r="AH37" s="13">
        <v>0</v>
      </c>
      <c r="AI37" s="13">
        <v>5639840.6699999999</v>
      </c>
      <c r="AJ37" s="13">
        <f t="shared" si="8"/>
        <v>100109658.84</v>
      </c>
    </row>
    <row r="38" spans="1:38" x14ac:dyDescent="0.25">
      <c r="A38" s="4" t="s">
        <v>23</v>
      </c>
      <c r="B38" s="15">
        <v>49372386.439999998</v>
      </c>
      <c r="C38" s="25">
        <v>12455405.0875</v>
      </c>
      <c r="D38" s="15">
        <v>40839672.369999997</v>
      </c>
      <c r="E38" s="15">
        <v>23726320.98</v>
      </c>
      <c r="F38" s="15">
        <v>3358449.01</v>
      </c>
      <c r="G38" s="25">
        <v>67508724.959999993</v>
      </c>
      <c r="H38" s="13">
        <v>-1785462.57</v>
      </c>
      <c r="I38" s="13">
        <v>-27895586.369999997</v>
      </c>
      <c r="J38" s="13">
        <v>-3734102.06</v>
      </c>
      <c r="K38" s="13">
        <v>1438212.9</v>
      </c>
      <c r="L38" s="13">
        <v>-1690526.85</v>
      </c>
      <c r="M38" s="13">
        <v>592333.34</v>
      </c>
      <c r="N38" s="13">
        <v>9492915.0999999996</v>
      </c>
      <c r="O38" s="13">
        <v>1351070.14</v>
      </c>
      <c r="P38" s="13">
        <v>9987678.4000000004</v>
      </c>
      <c r="Q38" s="13">
        <v>712302.58000000007</v>
      </c>
      <c r="R38" s="13">
        <v>573038102.44000006</v>
      </c>
      <c r="S38" s="13">
        <v>1683560.79</v>
      </c>
      <c r="T38" s="13">
        <v>56322492.729999997</v>
      </c>
      <c r="U38" s="13">
        <v>-77749824.689999998</v>
      </c>
      <c r="V38" s="13">
        <v>-23469124.02</v>
      </c>
      <c r="W38" s="13">
        <v>-141022639.18000001</v>
      </c>
      <c r="X38" s="13">
        <v>-14794937.58</v>
      </c>
      <c r="Y38" s="13">
        <v>-4970636.63</v>
      </c>
      <c r="Z38" s="13">
        <v>50350230.909999996</v>
      </c>
      <c r="AA38" s="13">
        <v>3488362.75</v>
      </c>
      <c r="AB38" s="13">
        <v>16543514.279999999</v>
      </c>
      <c r="AC38" s="13">
        <v>-69514391.819999993</v>
      </c>
      <c r="AD38" s="13">
        <v>19773860.620000001</v>
      </c>
      <c r="AE38" s="13">
        <v>56423701.780000001</v>
      </c>
      <c r="AF38" s="41">
        <v>0</v>
      </c>
      <c r="AG38" s="13">
        <v>7130940.0199999996</v>
      </c>
      <c r="AH38" s="13">
        <v>475036.95</v>
      </c>
      <c r="AI38" s="13">
        <v>119803298.80000001</v>
      </c>
      <c r="AJ38" s="13">
        <f t="shared" si="8"/>
        <v>759241341.60749984</v>
      </c>
      <c r="AL38" s="13"/>
    </row>
    <row r="39" spans="1:38" x14ac:dyDescent="0.25">
      <c r="A39" s="4" t="s">
        <v>24</v>
      </c>
      <c r="B39" s="15">
        <v>35175159.990000002</v>
      </c>
      <c r="C39" s="25">
        <v>798268.95620000083</v>
      </c>
      <c r="D39" s="25">
        <v>-1238656.54</v>
      </c>
      <c r="E39" s="15">
        <v>22964443.02</v>
      </c>
      <c r="F39" s="25">
        <v>-2066674.86</v>
      </c>
      <c r="G39" s="25">
        <v>699460.8</v>
      </c>
      <c r="H39" s="30">
        <v>222624.05</v>
      </c>
      <c r="I39" s="13">
        <v>-1780048.179999996</v>
      </c>
      <c r="J39" s="13">
        <v>213828.63</v>
      </c>
      <c r="K39" s="13">
        <v>1925262.5899999824</v>
      </c>
      <c r="L39" s="13">
        <v>2073109.88</v>
      </c>
      <c r="M39" s="13">
        <v>326517.28000000003</v>
      </c>
      <c r="N39" s="13">
        <v>-254712.28</v>
      </c>
      <c r="O39" s="13">
        <v>-229048.82</v>
      </c>
      <c r="P39" s="13">
        <v>-556748.17999999993</v>
      </c>
      <c r="Q39" s="13">
        <v>241119.64</v>
      </c>
      <c r="R39" s="13">
        <v>1650597.870000002</v>
      </c>
      <c r="S39" s="13">
        <v>31711.57</v>
      </c>
      <c r="T39" s="13">
        <v>8779843.9399999995</v>
      </c>
      <c r="U39" s="13">
        <v>-13978344.1</v>
      </c>
      <c r="V39" s="13">
        <v>-11883685.82</v>
      </c>
      <c r="W39" s="30">
        <v>12854177.93</v>
      </c>
      <c r="X39" s="13">
        <v>747873.33</v>
      </c>
      <c r="Y39" s="13">
        <v>-1216092.6000000001</v>
      </c>
      <c r="Z39" s="13">
        <v>6948950.9199999999</v>
      </c>
      <c r="AA39" s="13">
        <v>1439767.91</v>
      </c>
      <c r="AB39" s="13">
        <v>980710.9</v>
      </c>
      <c r="AC39" s="13">
        <v>547211.99</v>
      </c>
      <c r="AD39" s="13">
        <v>5142155.26</v>
      </c>
      <c r="AE39" s="13">
        <v>6082817.9000000004</v>
      </c>
      <c r="AF39" s="13">
        <v>969563.98</v>
      </c>
      <c r="AG39" s="13">
        <v>1198224.01</v>
      </c>
      <c r="AH39" s="13">
        <v>282796.37</v>
      </c>
      <c r="AI39" s="13">
        <v>-68517879.260000005</v>
      </c>
      <c r="AJ39" s="13">
        <f t="shared" si="8"/>
        <v>10574308.076200008</v>
      </c>
      <c r="AL39" s="36"/>
    </row>
    <row r="40" spans="1:38" x14ac:dyDescent="0.25">
      <c r="A40" s="7" t="s">
        <v>25</v>
      </c>
      <c r="B40" s="16">
        <f t="shared" ref="B40:I40" si="9">+SUM(B34:B39)</f>
        <v>110189252.19</v>
      </c>
      <c r="C40" s="16">
        <f t="shared" si="9"/>
        <v>17859746.413699999</v>
      </c>
      <c r="D40" s="16">
        <f t="shared" si="9"/>
        <v>71268194.249999985</v>
      </c>
      <c r="E40" s="16">
        <f t="shared" si="9"/>
        <v>81264287.840000004</v>
      </c>
      <c r="F40" s="16">
        <f t="shared" si="9"/>
        <v>9228559.2699999996</v>
      </c>
      <c r="G40" s="16">
        <f t="shared" si="9"/>
        <v>79286591.959999993</v>
      </c>
      <c r="H40" s="16">
        <f t="shared" si="9"/>
        <v>3250203.4799999995</v>
      </c>
      <c r="I40" s="16">
        <f t="shared" si="9"/>
        <v>11749293.130000006</v>
      </c>
      <c r="J40" s="16">
        <f>+SUM(J34:J39)</f>
        <v>11694706.82</v>
      </c>
      <c r="K40" s="16">
        <f>+SUM(K34:K39)</f>
        <v>8574475.4899999835</v>
      </c>
      <c r="L40" s="16">
        <f t="shared" ref="L40:AI40" si="10">+SUM(L34:L39)</f>
        <v>93659969.030000001</v>
      </c>
      <c r="M40" s="16">
        <f t="shared" si="10"/>
        <v>6628926.6299999999</v>
      </c>
      <c r="N40" s="16">
        <f t="shared" si="10"/>
        <v>16913423.619999997</v>
      </c>
      <c r="O40" s="16">
        <f t="shared" si="10"/>
        <v>26421195.140000001</v>
      </c>
      <c r="P40" s="16">
        <f t="shared" si="10"/>
        <v>15554859.24</v>
      </c>
      <c r="Q40" s="16">
        <f t="shared" si="10"/>
        <v>7168407.5800000001</v>
      </c>
      <c r="R40" s="16">
        <f t="shared" si="10"/>
        <v>883322969.81000006</v>
      </c>
      <c r="S40" s="16">
        <f t="shared" si="10"/>
        <v>5216680.2</v>
      </c>
      <c r="T40" s="16">
        <f t="shared" si="10"/>
        <v>237466958.81999999</v>
      </c>
      <c r="U40" s="16">
        <f t="shared" si="10"/>
        <v>90563887.49000001</v>
      </c>
      <c r="V40" s="16">
        <f t="shared" si="10"/>
        <v>143138220.25999999</v>
      </c>
      <c r="W40" s="18">
        <f t="shared" si="10"/>
        <v>-52560961.250000007</v>
      </c>
      <c r="X40" s="16">
        <f t="shared" si="10"/>
        <v>21185611.950000003</v>
      </c>
      <c r="Y40" s="16">
        <f t="shared" si="10"/>
        <v>16959472.77</v>
      </c>
      <c r="Z40" s="16">
        <f t="shared" si="10"/>
        <v>121275778.06999999</v>
      </c>
      <c r="AA40" s="16">
        <f t="shared" si="10"/>
        <v>5028130.66</v>
      </c>
      <c r="AB40" s="16">
        <f t="shared" si="10"/>
        <v>30893061.879999995</v>
      </c>
      <c r="AC40" s="16">
        <f>+SUM(AC34:AC39)</f>
        <v>6810034.6800000127</v>
      </c>
      <c r="AD40" s="16">
        <f t="shared" si="10"/>
        <v>118967298.2</v>
      </c>
      <c r="AE40" s="16">
        <f t="shared" si="10"/>
        <v>225867957.78000003</v>
      </c>
      <c r="AF40" s="16">
        <f t="shared" si="10"/>
        <v>2575008.2599999998</v>
      </c>
      <c r="AG40" s="16">
        <f t="shared" si="10"/>
        <v>88978622.25</v>
      </c>
      <c r="AH40" s="16">
        <f t="shared" si="10"/>
        <v>857833.32</v>
      </c>
      <c r="AI40" s="16">
        <f t="shared" si="10"/>
        <v>134227842.90000004</v>
      </c>
      <c r="AJ40" s="16">
        <f t="shared" ref="AJ40" si="11">+SUM(AJ34:AJ39)</f>
        <v>2651486500.1336994</v>
      </c>
    </row>
    <row r="41" spans="1:38" x14ac:dyDescent="0.25">
      <c r="A41" s="11" t="s">
        <v>26</v>
      </c>
      <c r="B41" s="32">
        <f t="shared" ref="B41:I41" si="12">+B32+B40</f>
        <v>204532120.97</v>
      </c>
      <c r="C41" s="32">
        <f t="shared" si="12"/>
        <v>56253797.123699993</v>
      </c>
      <c r="D41" s="32">
        <f t="shared" si="12"/>
        <v>153547566.40999997</v>
      </c>
      <c r="E41" s="32">
        <f t="shared" si="12"/>
        <v>428892848.57000005</v>
      </c>
      <c r="F41" s="32">
        <f t="shared" si="12"/>
        <v>52602654.25</v>
      </c>
      <c r="G41" s="32">
        <f t="shared" si="12"/>
        <v>146552434.64999998</v>
      </c>
      <c r="H41" s="32">
        <f t="shared" si="12"/>
        <v>10311306.640000001</v>
      </c>
      <c r="I41" s="32">
        <f t="shared" si="12"/>
        <v>97608684.050000012</v>
      </c>
      <c r="J41" s="32">
        <f t="shared" ref="J41:AI41" si="13">+J32+J40</f>
        <v>98259268.530000001</v>
      </c>
      <c r="K41" s="32">
        <f t="shared" ref="K41" si="14">+K32+K40</f>
        <v>177761979.01917249</v>
      </c>
      <c r="L41" s="32">
        <f t="shared" si="13"/>
        <v>104209627.72</v>
      </c>
      <c r="M41" s="32">
        <v>20128301.899999999</v>
      </c>
      <c r="N41" s="32">
        <f t="shared" si="13"/>
        <v>114052318.72</v>
      </c>
      <c r="O41" s="32">
        <f t="shared" si="13"/>
        <v>124288436.3</v>
      </c>
      <c r="P41" s="32">
        <f t="shared" si="13"/>
        <v>106433072.07949999</v>
      </c>
      <c r="Q41" s="32">
        <f t="shared" si="13"/>
        <v>16802251.009999998</v>
      </c>
      <c r="R41" s="32">
        <f t="shared" si="13"/>
        <v>1648784903.6300001</v>
      </c>
      <c r="S41" s="32">
        <f t="shared" si="13"/>
        <v>18760252.080000002</v>
      </c>
      <c r="T41" s="32">
        <f t="shared" si="13"/>
        <v>708189616.15999997</v>
      </c>
      <c r="U41" s="32">
        <f t="shared" si="13"/>
        <v>797204788.66999996</v>
      </c>
      <c r="V41" s="32">
        <f t="shared" si="13"/>
        <v>2080982338.71</v>
      </c>
      <c r="W41" s="32">
        <f t="shared" si="13"/>
        <v>777015657.73000002</v>
      </c>
      <c r="X41" s="32">
        <f t="shared" si="13"/>
        <v>77645711.879999995</v>
      </c>
      <c r="Y41" s="32">
        <f t="shared" si="13"/>
        <v>51836761.209999993</v>
      </c>
      <c r="Z41" s="32">
        <f t="shared" si="13"/>
        <v>431657214.5</v>
      </c>
      <c r="AA41" s="32">
        <f t="shared" si="13"/>
        <v>35137126.920000002</v>
      </c>
      <c r="AB41" s="32">
        <f t="shared" si="13"/>
        <v>71758190.079999983</v>
      </c>
      <c r="AC41" s="32">
        <f t="shared" si="13"/>
        <v>212055724.06999999</v>
      </c>
      <c r="AD41" s="32">
        <f t="shared" si="13"/>
        <v>793099954.95000017</v>
      </c>
      <c r="AE41" s="32">
        <f t="shared" si="13"/>
        <v>727155016.87</v>
      </c>
      <c r="AF41" s="32">
        <f t="shared" si="13"/>
        <v>20312208.379999995</v>
      </c>
      <c r="AG41" s="32">
        <f t="shared" si="13"/>
        <v>401948308.13999999</v>
      </c>
      <c r="AH41" s="32">
        <f t="shared" si="13"/>
        <v>21536493.390000001</v>
      </c>
      <c r="AI41" s="32">
        <f t="shared" si="13"/>
        <v>1470558745.29</v>
      </c>
      <c r="AJ41" s="32">
        <f t="shared" ref="AJ41" si="15">+AJ32+AJ40</f>
        <v>12257875680.602369</v>
      </c>
    </row>
    <row r="42" spans="1:38" x14ac:dyDescent="0.25">
      <c r="A42" s="4" t="s">
        <v>27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1461500</v>
      </c>
      <c r="V42" s="30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f>+SUM(B42:AI42)</f>
        <v>1461500</v>
      </c>
    </row>
    <row r="43" spans="1:38" ht="15.75" thickBot="1" x14ac:dyDescent="0.3">
      <c r="A43" s="12" t="s">
        <v>28</v>
      </c>
      <c r="B43" s="17">
        <v>267483707.44</v>
      </c>
      <c r="C43" s="17">
        <v>17700290.719999999</v>
      </c>
      <c r="D43" s="40">
        <v>15849362.970000001</v>
      </c>
      <c r="E43" s="17">
        <v>3619538.14</v>
      </c>
      <c r="F43" s="17">
        <v>2577665.84</v>
      </c>
      <c r="G43" s="17">
        <v>56907825.280000001</v>
      </c>
      <c r="H43" s="14">
        <v>1927144.65</v>
      </c>
      <c r="I43" s="14">
        <v>185262348.39000002</v>
      </c>
      <c r="J43" s="14">
        <v>7982845.7999999998</v>
      </c>
      <c r="K43" s="14">
        <v>11914617.07</v>
      </c>
      <c r="L43" s="14">
        <v>3459652.02</v>
      </c>
      <c r="M43" s="14">
        <v>0</v>
      </c>
      <c r="N43" s="14">
        <v>191930191.80000001</v>
      </c>
      <c r="O43" s="14">
        <v>174486274.56999999</v>
      </c>
      <c r="P43" s="37">
        <v>16364851.609999999</v>
      </c>
      <c r="Q43" s="14">
        <v>0</v>
      </c>
      <c r="R43" s="14">
        <v>2185886582.48</v>
      </c>
      <c r="S43" s="37">
        <v>7538606.3499999996</v>
      </c>
      <c r="T43" s="14">
        <v>3000134840.54</v>
      </c>
      <c r="U43" s="37">
        <v>281804352.19999999</v>
      </c>
      <c r="V43" s="37">
        <v>5993728956.0799999</v>
      </c>
      <c r="W43" s="14">
        <v>156129207.99000001</v>
      </c>
      <c r="X43" s="14">
        <v>60923510.479999997</v>
      </c>
      <c r="Y43" s="14">
        <v>23314731.690000001</v>
      </c>
      <c r="Z43" s="14">
        <v>16961310.030000001</v>
      </c>
      <c r="AA43" s="14">
        <v>3489463.54</v>
      </c>
      <c r="AB43" s="14">
        <v>9316005.6199999992</v>
      </c>
      <c r="AC43" s="14">
        <v>39583371.359999999</v>
      </c>
      <c r="AD43" s="14">
        <v>354085148.14999998</v>
      </c>
      <c r="AE43" s="37">
        <v>85559186.879999995</v>
      </c>
      <c r="AF43" s="14">
        <v>527949.49</v>
      </c>
      <c r="AG43" s="37">
        <v>1659516648.6900001</v>
      </c>
      <c r="AH43" s="37">
        <v>2830902.78</v>
      </c>
      <c r="AI43" s="14">
        <v>1912206880.76</v>
      </c>
      <c r="AJ43" s="14">
        <f>+SUM(B43:AI43)</f>
        <v>16751003971.410004</v>
      </c>
    </row>
    <row r="44" spans="1:38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8" ht="15.75" x14ac:dyDescent="0.25">
      <c r="A45" s="29" t="s">
        <v>54</v>
      </c>
      <c r="G45" s="33"/>
    </row>
    <row r="46" spans="1:38" x14ac:dyDescent="0.25">
      <c r="A46" s="24" t="s">
        <v>67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8" spans="1:38" x14ac:dyDescent="0.25">
      <c r="B48" s="27"/>
      <c r="M48" s="38"/>
    </row>
    <row r="49" spans="1:1" x14ac:dyDescent="0.25">
      <c r="A49" s="39"/>
    </row>
  </sheetData>
  <printOptions horizontalCentered="1"/>
  <pageMargins left="0.39370078740157483" right="0.39370078740157483" top="0.39370078740157483" bottom="0.39370078740157483" header="0.31496062992125984" footer="0.31496062992125984"/>
  <pageSetup paperSize="17" scale="3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Sindy Patricia Rodríguez Obregón</cp:lastModifiedBy>
  <cp:lastPrinted>2017-07-13T14:03:27Z</cp:lastPrinted>
  <dcterms:created xsi:type="dcterms:W3CDTF">2016-01-21T19:36:10Z</dcterms:created>
  <dcterms:modified xsi:type="dcterms:W3CDTF">2017-07-13T14:04:32Z</dcterms:modified>
</cp:coreProperties>
</file>