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NAMI\01 Actividades\2016-08\14 Publicar EEFF consolidados Marzo 2016\"/>
    </mc:Choice>
  </mc:AlternateContent>
  <bookViews>
    <workbookView xWindow="41220" yWindow="0" windowWidth="5970" windowHeight="5955" tabRatio="786"/>
  </bookViews>
  <sheets>
    <sheet name="Estado de Situación Financier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4" i="1" l="1"/>
  <c r="S39" i="1" l="1"/>
  <c r="S31" i="1"/>
  <c r="S23" i="1"/>
  <c r="S40" i="1" l="1"/>
  <c r="M39" i="1" l="1"/>
  <c r="M31" i="1"/>
  <c r="M40" i="1" s="1"/>
  <c r="M23" i="1"/>
  <c r="O23" i="1" l="1"/>
  <c r="N39" i="1"/>
  <c r="O39" i="1"/>
  <c r="N31" i="1"/>
  <c r="N40" i="1" s="1"/>
  <c r="O31" i="1"/>
  <c r="N23" i="1"/>
  <c r="O40" i="1" l="1"/>
  <c r="F23" i="1" l="1"/>
  <c r="F39" i="1" l="1"/>
  <c r="F31" i="1"/>
  <c r="K23" i="1" l="1"/>
  <c r="AD39" i="1" l="1"/>
  <c r="J39" i="1" l="1"/>
  <c r="K39" i="1"/>
  <c r="L39" i="1"/>
  <c r="J31" i="1"/>
  <c r="K31" i="1"/>
  <c r="K40" i="1" l="1"/>
  <c r="B23" i="1"/>
  <c r="AJ39" i="1" l="1"/>
  <c r="AJ31" i="1"/>
  <c r="AJ23" i="1"/>
  <c r="AJ40" i="1" l="1"/>
  <c r="Y23" i="1" l="1"/>
  <c r="Y39" i="1" l="1"/>
  <c r="Y31" i="1" l="1"/>
  <c r="AD23" i="1"/>
  <c r="AD31" i="1" l="1"/>
  <c r="Z39" i="1" l="1"/>
  <c r="Z23" i="1" l="1"/>
  <c r="Z31" i="1"/>
  <c r="R23" i="1" l="1"/>
  <c r="Q31" i="1" l="1"/>
  <c r="Q39" i="1"/>
  <c r="Q40" i="1" s="1"/>
  <c r="Q23" i="1"/>
  <c r="P39" i="1" l="1"/>
  <c r="P31" i="1"/>
  <c r="P23" i="1"/>
  <c r="P40" i="1" l="1"/>
  <c r="I39" i="1" l="1"/>
  <c r="I31" i="1"/>
  <c r="I23" i="1"/>
  <c r="I40" i="1" l="1"/>
  <c r="H39" i="1"/>
  <c r="H31" i="1"/>
  <c r="H40" i="1" s="1"/>
  <c r="H23" i="1"/>
  <c r="J40" i="1" l="1"/>
  <c r="D39" i="1"/>
  <c r="D31" i="1"/>
  <c r="D23" i="1"/>
  <c r="D40" i="1" l="1"/>
  <c r="AE23" i="1" l="1"/>
  <c r="AE39" i="1"/>
  <c r="AE31" i="1"/>
  <c r="AE40" i="1" l="1"/>
  <c r="AB39" i="1" l="1"/>
  <c r="AB31" i="1"/>
  <c r="AB23" i="1"/>
  <c r="Y40" i="1" l="1"/>
  <c r="AB40" i="1"/>
  <c r="AA39" i="1"/>
  <c r="AA31" i="1"/>
  <c r="AA23" i="1"/>
  <c r="AA40" i="1" l="1"/>
  <c r="X39" i="1"/>
  <c r="X31" i="1"/>
  <c r="X23" i="1"/>
  <c r="X40" i="1" l="1"/>
  <c r="V39" i="1"/>
  <c r="V31" i="1"/>
  <c r="V23" i="1"/>
  <c r="V40" i="1" l="1"/>
  <c r="T39" i="1"/>
  <c r="T23" i="1"/>
  <c r="T31" i="1"/>
  <c r="T40" i="1" l="1"/>
  <c r="R31" i="1" l="1"/>
  <c r="R39" i="1"/>
  <c r="R40" i="1" l="1"/>
  <c r="J23" i="1" l="1"/>
  <c r="AG23" i="1" l="1"/>
  <c r="AG30" i="1"/>
  <c r="AG31" i="1" s="1"/>
  <c r="AG39" i="1"/>
  <c r="AG40" i="1" l="1"/>
  <c r="L31" i="1"/>
  <c r="L40" i="1" s="1"/>
  <c r="L23" i="1"/>
  <c r="E23" i="1" l="1"/>
  <c r="E39" i="1" l="1"/>
  <c r="E31" i="1"/>
  <c r="E40" i="1" l="1"/>
  <c r="C39" i="1" l="1"/>
  <c r="C31" i="1"/>
  <c r="C23" i="1"/>
  <c r="C40" i="1" l="1"/>
  <c r="AI23" i="1"/>
  <c r="AI39" i="1"/>
  <c r="AI31" i="1"/>
  <c r="AI40" i="1" l="1"/>
  <c r="AH31" i="1"/>
  <c r="AH23" i="1"/>
  <c r="AH39" i="1"/>
  <c r="AH40" i="1" l="1"/>
  <c r="AD40" i="1"/>
  <c r="AF39" i="1"/>
  <c r="AF31" i="1"/>
  <c r="AF23" i="1"/>
  <c r="AF40" i="1" l="1"/>
  <c r="AC39" i="1"/>
  <c r="AC31" i="1"/>
  <c r="AC23" i="1"/>
  <c r="AC40" i="1" l="1"/>
  <c r="W39" i="1"/>
  <c r="W31" i="1"/>
  <c r="W40" i="1" s="1"/>
  <c r="W23" i="1"/>
  <c r="U39" i="1" l="1"/>
  <c r="U31" i="1"/>
  <c r="U40" i="1" s="1"/>
  <c r="U23" i="1"/>
  <c r="G39" i="1" l="1"/>
  <c r="G31" i="1"/>
  <c r="G23" i="1"/>
  <c r="G40" i="1" l="1"/>
  <c r="B39" i="1" l="1"/>
  <c r="B31" i="1"/>
  <c r="B40" i="1" l="1"/>
  <c r="AK17" i="1"/>
  <c r="AK15" i="1" l="1"/>
  <c r="AK16" i="1"/>
  <c r="AK18" i="1"/>
  <c r="AK19" i="1"/>
  <c r="AK20" i="1"/>
  <c r="AK21" i="1"/>
  <c r="AK22" i="1"/>
  <c r="AK25" i="1"/>
  <c r="AK26" i="1"/>
  <c r="AK27" i="1"/>
  <c r="AK28" i="1"/>
  <c r="AK29" i="1"/>
  <c r="AK30" i="1"/>
  <c r="AK33" i="1"/>
  <c r="AK34" i="1"/>
  <c r="AK35" i="1"/>
  <c r="AK36" i="1"/>
  <c r="AK37" i="1"/>
  <c r="AK38" i="1"/>
  <c r="AK42" i="1"/>
  <c r="AK23" i="1" l="1"/>
  <c r="AK31" i="1" l="1"/>
  <c r="AK40" i="1" l="1"/>
  <c r="AK39" i="1" l="1"/>
</calcChain>
</file>

<file path=xl/sharedStrings.xml><?xml version="1.0" encoding="utf-8"?>
<sst xmlns="http://schemas.openxmlformats.org/spreadsheetml/2006/main" count="72" uniqueCount="72">
  <si>
    <t>ACTIVO</t>
  </si>
  <si>
    <t>Fondos disponibles</t>
  </si>
  <si>
    <t>Inversiones negociables y a vencimiento, neto</t>
  </si>
  <si>
    <t xml:space="preserve">Cartera de créditos, neto de provisiones por incobrabilidad </t>
  </si>
  <si>
    <t>Bienes recibidos en pago y adjudicados, neto</t>
  </si>
  <si>
    <t>Otras cuentas por cobrar, neto</t>
  </si>
  <si>
    <t>Inversiones permanentes</t>
  </si>
  <si>
    <t>Inmuebles, mobiliario y equipo, neto</t>
  </si>
  <si>
    <t>Otros activos, neto</t>
  </si>
  <si>
    <t>Total Activos</t>
  </si>
  <si>
    <t>PASIVO</t>
  </si>
  <si>
    <t>Obligaciones financieras</t>
  </si>
  <si>
    <t>Obligaciones con instituciones financieras y por otros financiamientos</t>
  </si>
  <si>
    <t>Otras cuentas por pagar</t>
  </si>
  <si>
    <t>Provisiones</t>
  </si>
  <si>
    <t>Otros pasivos</t>
  </si>
  <si>
    <t>Deuda Subordinada y Obligaciones convertibles en acciones</t>
  </si>
  <si>
    <t>Total Pasivo</t>
  </si>
  <si>
    <t>PATRIMONIO</t>
  </si>
  <si>
    <t>Capital social / Aportes</t>
  </si>
  <si>
    <t>Capital adicional / Aporte adicional</t>
  </si>
  <si>
    <t>Ajustes al patrimonio</t>
  </si>
  <si>
    <t>Reservas</t>
  </si>
  <si>
    <t>Resultados acumulados</t>
  </si>
  <si>
    <t>Resultados del Ejercicio</t>
  </si>
  <si>
    <t>Total Patrimonio</t>
  </si>
  <si>
    <t>Total Pasivo y Patrimonio</t>
  </si>
  <si>
    <t>Cuentas contingentes</t>
  </si>
  <si>
    <t>Cuentas de orden</t>
  </si>
  <si>
    <t xml:space="preserve">TODAS LAS INSTITUCIONES </t>
  </si>
  <si>
    <t>Cifras expresadas en Córdobas</t>
  </si>
  <si>
    <t>ACODEP</t>
  </si>
  <si>
    <t xml:space="preserve">ADIM </t>
  </si>
  <si>
    <t>AFODENIC</t>
  </si>
  <si>
    <t>ALDEA GLOBAL</t>
  </si>
  <si>
    <t>AMC Nicaragua S.A.</t>
  </si>
  <si>
    <t xml:space="preserve">ASODENIC </t>
  </si>
  <si>
    <t>BANCAHORA S.A.</t>
  </si>
  <si>
    <t>CAFINSA</t>
  </si>
  <si>
    <t>CEPRODEL</t>
  </si>
  <si>
    <t xml:space="preserve">CONFIANSA </t>
  </si>
  <si>
    <t>CREDITODO S.A.</t>
  </si>
  <si>
    <t>FINDE</t>
  </si>
  <si>
    <t xml:space="preserve">FUDEMI </t>
  </si>
  <si>
    <t xml:space="preserve">FUNDACION 4i 2000 </t>
  </si>
  <si>
    <t>FUNDACION FDL</t>
  </si>
  <si>
    <t xml:space="preserve">FUNDEMUJER </t>
  </si>
  <si>
    <t>FUNDENUSE S.A.</t>
  </si>
  <si>
    <t>GMG SERVICIOS Nicaragua S.A.</t>
  </si>
  <si>
    <t>INSTACREDIT S.A.</t>
  </si>
  <si>
    <t>LEON 2000 IMF S.A.</t>
  </si>
  <si>
    <t xml:space="preserve">MI CREDITO S.A. </t>
  </si>
  <si>
    <t>OPORTUCREDIT S.A.</t>
  </si>
  <si>
    <t>PANA PANA</t>
  </si>
  <si>
    <t>PRESTANIC</t>
  </si>
  <si>
    <t>PRODESA CORP S.A.</t>
  </si>
  <si>
    <t>PROMUJER LLC Nic</t>
  </si>
  <si>
    <t>TOTAL</t>
  </si>
  <si>
    <t>SERFIGSA</t>
  </si>
  <si>
    <r>
      <rPr>
        <vertAlign val="superscript"/>
        <sz val="10"/>
        <color theme="4" tint="-0.499984740745262"/>
        <rFont val="Calibri"/>
        <family val="2"/>
      </rPr>
      <t>1</t>
    </r>
    <r>
      <rPr>
        <sz val="10"/>
        <color theme="4" tint="-0.499984740745262"/>
        <rFont val="Calibri"/>
        <family val="2"/>
      </rPr>
      <t xml:space="preserve"> Cifras No Auditadas (Saldos reportados por las Instituciones)</t>
    </r>
  </si>
  <si>
    <t>UNICOSERVI</t>
  </si>
  <si>
    <t>FUMDEC</t>
  </si>
  <si>
    <t>MERCAPITAL S.A.</t>
  </si>
  <si>
    <t>Provisiones para incobrabilidad de la cartera de crédito</t>
  </si>
  <si>
    <t>CA CAPITAL, S.A.</t>
  </si>
  <si>
    <t>CREDIEXPRESS</t>
  </si>
  <si>
    <t>CREDIGLOBEX</t>
  </si>
  <si>
    <t>AL 31 DE MARZO DEL 2016</t>
  </si>
  <si>
    <t>Tipo de Cambio Oficial al 31/03/2016 es de C$28.2691 por US$1 dólar</t>
  </si>
  <si>
    <t>FINANCIA IFIM, S.A.</t>
  </si>
  <si>
    <t>GENTE MÁS GENTE S.A.</t>
  </si>
  <si>
    <t xml:space="preserve">ESTADO DE SITUACIÓN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</si>
</sst>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4" tint="-0.499984740745262"/>
      <name val="Calibri"/>
      <family val="2"/>
    </font>
    <font>
      <vertAlign val="superscript"/>
      <sz val="10"/>
      <color theme="4" tint="-0.49998474074526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7" borderId="0" xfId="0" applyFont="1" applyFill="1"/>
    <xf numFmtId="0" fontId="2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4" fontId="1" fillId="4" borderId="2" xfId="0" applyNumberFormat="1" applyFont="1" applyFill="1" applyBorder="1" applyAlignment="1">
      <alignment horizontal="left"/>
    </xf>
    <xf numFmtId="0" fontId="0" fillId="0" borderId="4" xfId="0" applyBorder="1"/>
    <xf numFmtId="4" fontId="0" fillId="0" borderId="0" xfId="0" applyNumberFormat="1"/>
    <xf numFmtId="0" fontId="2" fillId="6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40" fontId="0" fillId="0" borderId="4" xfId="0" applyNumberFormat="1" applyBorder="1"/>
    <xf numFmtId="40" fontId="0" fillId="0" borderId="5" xfId="0" applyNumberFormat="1" applyBorder="1"/>
    <xf numFmtId="40" fontId="0" fillId="0" borderId="4" xfId="0" applyNumberFormat="1" applyBorder="1" applyAlignment="1">
      <alignment horizontal="right"/>
    </xf>
    <xf numFmtId="40" fontId="1" fillId="4" borderId="4" xfId="0" applyNumberFormat="1" applyFont="1" applyFill="1" applyBorder="1" applyAlignment="1">
      <alignment horizontal="right"/>
    </xf>
    <xf numFmtId="40" fontId="0" fillId="0" borderId="5" xfId="0" applyNumberFormat="1" applyBorder="1" applyAlignment="1">
      <alignment horizontal="right"/>
    </xf>
    <xf numFmtId="39" fontId="1" fillId="4" borderId="4" xfId="0" applyNumberFormat="1" applyFont="1" applyFill="1" applyBorder="1" applyAlignment="1">
      <alignment horizontal="right"/>
    </xf>
    <xf numFmtId="0" fontId="0" fillId="0" borderId="0" xfId="0" applyFill="1"/>
    <xf numFmtId="0" fontId="0" fillId="0" borderId="4" xfId="0" applyNumberFormat="1" applyBorder="1"/>
    <xf numFmtId="0" fontId="1" fillId="2" borderId="7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4" fillId="7" borderId="0" xfId="0" applyFont="1" applyFill="1" applyAlignment="1">
      <alignment wrapText="1"/>
    </xf>
    <xf numFmtId="40" fontId="0" fillId="0" borderId="4" xfId="0" applyNumberFormat="1" applyFill="1" applyBorder="1" applyAlignment="1">
      <alignment horizontal="right"/>
    </xf>
    <xf numFmtId="9" fontId="0" fillId="0" borderId="0" xfId="1" applyFont="1"/>
    <xf numFmtId="0" fontId="6" fillId="7" borderId="0" xfId="0" applyFont="1" applyFill="1"/>
    <xf numFmtId="40" fontId="0" fillId="0" borderId="4" xfId="0" applyNumberFormat="1" applyFill="1" applyBorder="1"/>
    <xf numFmtId="40" fontId="2" fillId="0" borderId="0" xfId="0" applyNumberFormat="1" applyFont="1"/>
    <xf numFmtId="40" fontId="2" fillId="0" borderId="4" xfId="0" applyNumberFormat="1" applyFont="1" applyBorder="1" applyAlignment="1">
      <alignment horizontal="right"/>
    </xf>
    <xf numFmtId="40" fontId="0" fillId="0" borderId="0" xfId="0" applyNumberFormat="1"/>
    <xf numFmtId="0" fontId="0" fillId="0" borderId="2" xfId="0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2631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209550</xdr:colOff>
      <xdr:row>5</xdr:row>
      <xdr:rowOff>14064</xdr:rowOff>
    </xdr:to>
    <xdr:pic>
      <xdr:nvPicPr>
        <xdr:cNvPr id="3" name="Imagen 2" descr="CONAM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966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onzalez/Documents/TRABAJO%20EXTRA%20SITU/GRUPO%201/PRODESA/Informaci&#243;n%20financiera/3.MARZO/BALANCE%20GENERAL%20CORP%20PRODESA%20MARZO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30">
          <cell r="E30">
            <v>29371252.289999999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M45"/>
  <sheetViews>
    <sheetView tabSelected="1" zoomScaleNormal="100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A9" sqref="A9"/>
    </sheetView>
  </sheetViews>
  <sheetFormatPr baseColWidth="10" defaultRowHeight="15" x14ac:dyDescent="0.25"/>
  <cols>
    <col min="1" max="1" width="58.5703125" bestFit="1" customWidth="1"/>
    <col min="2" max="2" width="14.7109375" customWidth="1"/>
    <col min="3" max="3" width="14.5703125" customWidth="1"/>
    <col min="4" max="4" width="14.42578125" customWidth="1"/>
    <col min="5" max="6" width="14.28515625" customWidth="1"/>
    <col min="7" max="7" width="17.85546875" customWidth="1"/>
    <col min="8" max="9" width="13.28515625" customWidth="1"/>
    <col min="10" max="10" width="18" customWidth="1"/>
    <col min="11" max="11" width="14.42578125" customWidth="1"/>
    <col min="12" max="14" width="14.28515625" customWidth="1"/>
    <col min="15" max="15" width="13.28515625" customWidth="1"/>
    <col min="16" max="16" width="14.7109375" customWidth="1"/>
    <col min="17" max="17" width="14.42578125" customWidth="1"/>
    <col min="18" max="19" width="14.28515625" customWidth="1"/>
    <col min="20" max="20" width="18.5703125" bestFit="1" customWidth="1"/>
    <col min="21" max="21" width="18.28515625" customWidth="1"/>
    <col min="22" max="22" width="15.85546875" customWidth="1"/>
    <col min="23" max="23" width="16" customWidth="1"/>
    <col min="24" max="24" width="14.42578125" customWidth="1"/>
    <col min="25" max="25" width="16" customWidth="1"/>
    <col min="26" max="26" width="16.42578125" bestFit="1" customWidth="1"/>
    <col min="27" max="27" width="15.85546875" customWidth="1"/>
    <col min="28" max="28" width="14.42578125" customWidth="1"/>
    <col min="29" max="29" width="14.28515625" customWidth="1"/>
    <col min="30" max="30" width="15.28515625" customWidth="1"/>
    <col min="31" max="31" width="18.140625" customWidth="1"/>
    <col min="32" max="34" width="14.42578125" customWidth="1"/>
    <col min="35" max="35" width="16.140625" bestFit="1" customWidth="1"/>
    <col min="36" max="36" width="15.85546875" customWidth="1"/>
    <col min="37" max="37" width="17" customWidth="1"/>
    <col min="39" max="39" width="14" bestFit="1" customWidth="1"/>
  </cols>
  <sheetData>
    <row r="5" spans="1:37" x14ac:dyDescent="0.25">
      <c r="AK5" s="26"/>
    </row>
    <row r="7" spans="1:37" x14ac:dyDescent="0.25">
      <c r="A7" s="2" t="s">
        <v>29</v>
      </c>
    </row>
    <row r="8" spans="1:37" x14ac:dyDescent="0.25">
      <c r="A8" s="2" t="s">
        <v>71</v>
      </c>
      <c r="AG8" s="31"/>
    </row>
    <row r="9" spans="1:37" x14ac:dyDescent="0.25">
      <c r="A9" s="2" t="s">
        <v>67</v>
      </c>
    </row>
    <row r="10" spans="1:37" x14ac:dyDescent="0.25">
      <c r="A10" s="2" t="s">
        <v>30</v>
      </c>
      <c r="E10" s="19"/>
      <c r="F10" s="19"/>
      <c r="Q10" s="19"/>
      <c r="R10" s="19"/>
      <c r="S10" s="19"/>
      <c r="T10" s="19"/>
      <c r="AC10" s="9"/>
    </row>
    <row r="11" spans="1:37" ht="11.45" customHeight="1" thickBot="1" x14ac:dyDescent="0.3">
      <c r="A11" s="2"/>
      <c r="E11" s="19"/>
      <c r="F11" s="19"/>
      <c r="J11" s="19"/>
      <c r="K11" s="19"/>
      <c r="Q11" s="19"/>
      <c r="R11" s="19"/>
      <c r="S11" s="19"/>
      <c r="T11" s="19"/>
    </row>
    <row r="12" spans="1:37" ht="27" customHeight="1" x14ac:dyDescent="0.25">
      <c r="A12" s="1"/>
      <c r="B12" s="22" t="s">
        <v>31</v>
      </c>
      <c r="C12" s="22" t="s">
        <v>32</v>
      </c>
      <c r="D12" s="22" t="s">
        <v>33</v>
      </c>
      <c r="E12" s="22" t="s">
        <v>34</v>
      </c>
      <c r="F12" s="23" t="s">
        <v>35</v>
      </c>
      <c r="G12" s="23" t="s">
        <v>36</v>
      </c>
      <c r="H12" s="23" t="s">
        <v>37</v>
      </c>
      <c r="I12" s="23" t="s">
        <v>64</v>
      </c>
      <c r="J12" s="22" t="s">
        <v>38</v>
      </c>
      <c r="K12" s="22" t="s">
        <v>39</v>
      </c>
      <c r="L12" s="22" t="s">
        <v>40</v>
      </c>
      <c r="M12" s="22" t="s">
        <v>65</v>
      </c>
      <c r="N12" s="22" t="s">
        <v>66</v>
      </c>
      <c r="O12" s="23" t="s">
        <v>41</v>
      </c>
      <c r="P12" s="23" t="s">
        <v>69</v>
      </c>
      <c r="Q12" s="22" t="s">
        <v>42</v>
      </c>
      <c r="R12" s="22" t="s">
        <v>43</v>
      </c>
      <c r="S12" s="22" t="s">
        <v>61</v>
      </c>
      <c r="T12" s="23" t="s">
        <v>44</v>
      </c>
      <c r="U12" s="22" t="s">
        <v>45</v>
      </c>
      <c r="V12" s="22" t="s">
        <v>46</v>
      </c>
      <c r="W12" s="22" t="s">
        <v>47</v>
      </c>
      <c r="X12" s="23" t="s">
        <v>70</v>
      </c>
      <c r="Y12" s="23" t="s">
        <v>48</v>
      </c>
      <c r="Z12" s="23" t="s">
        <v>49</v>
      </c>
      <c r="AA12" s="23" t="s">
        <v>50</v>
      </c>
      <c r="AB12" s="21" t="s">
        <v>62</v>
      </c>
      <c r="AC12" s="23" t="s">
        <v>51</v>
      </c>
      <c r="AD12" s="23" t="s">
        <v>52</v>
      </c>
      <c r="AE12" s="22" t="s">
        <v>53</v>
      </c>
      <c r="AF12" s="22" t="s">
        <v>54</v>
      </c>
      <c r="AG12" s="23" t="s">
        <v>55</v>
      </c>
      <c r="AH12" s="23" t="s">
        <v>56</v>
      </c>
      <c r="AI12" s="22" t="s">
        <v>58</v>
      </c>
      <c r="AJ12" s="22" t="s">
        <v>60</v>
      </c>
      <c r="AK12" s="22" t="s">
        <v>57</v>
      </c>
    </row>
    <row r="13" spans="1:37" x14ac:dyDescent="0.25">
      <c r="A13" s="3" t="s">
        <v>0</v>
      </c>
      <c r="B13" s="8"/>
      <c r="C13" s="8"/>
      <c r="D13" s="8"/>
      <c r="E13" s="8"/>
      <c r="F13" s="8"/>
      <c r="G13" s="8"/>
      <c r="H13" s="8"/>
      <c r="I13" s="20"/>
      <c r="J13" s="20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x14ac:dyDescent="0.25">
      <c r="A14" s="4" t="s">
        <v>1</v>
      </c>
      <c r="B14" s="15">
        <v>1155398.6299999999</v>
      </c>
      <c r="C14" s="15">
        <v>2355547.48</v>
      </c>
      <c r="D14" s="15">
        <v>10036646.449999999</v>
      </c>
      <c r="E14" s="15">
        <v>25567317.719999999</v>
      </c>
      <c r="F14" s="15">
        <v>2809959.86</v>
      </c>
      <c r="G14" s="15">
        <v>4368491.49</v>
      </c>
      <c r="H14" s="15">
        <v>7265164.6699999999</v>
      </c>
      <c r="I14" s="13">
        <v>4500000</v>
      </c>
      <c r="J14" s="13">
        <v>517465.43999999994</v>
      </c>
      <c r="K14" s="13">
        <v>3100199.86</v>
      </c>
      <c r="L14" s="13">
        <v>2423431.6</v>
      </c>
      <c r="M14" s="13">
        <v>8287085.0499999998</v>
      </c>
      <c r="N14" s="13">
        <v>5700000</v>
      </c>
      <c r="O14" s="13">
        <v>-8892.84</v>
      </c>
      <c r="P14" s="13">
        <v>1789319.75</v>
      </c>
      <c r="Q14" s="13">
        <v>10899720.77</v>
      </c>
      <c r="R14" s="13">
        <v>3171665.6599999969</v>
      </c>
      <c r="S14" s="13">
        <v>3231849.53</v>
      </c>
      <c r="T14" s="13">
        <v>3581813.97</v>
      </c>
      <c r="U14" s="13">
        <v>190860284.38999999</v>
      </c>
      <c r="V14" s="13">
        <v>723536.27</v>
      </c>
      <c r="W14" s="13">
        <v>46725676.43</v>
      </c>
      <c r="X14" s="13">
        <v>21379803.469999999</v>
      </c>
      <c r="Y14" s="13">
        <v>99116225.150000006</v>
      </c>
      <c r="Z14" s="13">
        <v>17398049.889999997</v>
      </c>
      <c r="AA14" s="13">
        <v>2721705.01</v>
      </c>
      <c r="AB14" s="13">
        <v>4774944.03</v>
      </c>
      <c r="AC14" s="13">
        <v>29806127.77</v>
      </c>
      <c r="AD14" s="13">
        <v>1437959.83</v>
      </c>
      <c r="AE14" s="13">
        <v>14435251.27</v>
      </c>
      <c r="AF14" s="13">
        <v>1518133.5</v>
      </c>
      <c r="AG14" s="13">
        <v>30569016.370000001</v>
      </c>
      <c r="AH14" s="13">
        <v>48534753.350000001</v>
      </c>
      <c r="AI14" s="13">
        <v>33916247.700000003</v>
      </c>
      <c r="AJ14" s="13">
        <v>19140569</v>
      </c>
      <c r="AK14" s="13">
        <f>+SUM(B14:AJ14)</f>
        <v>663810468.51999986</v>
      </c>
    </row>
    <row r="15" spans="1:37" x14ac:dyDescent="0.25">
      <c r="A15" s="4" t="s">
        <v>2</v>
      </c>
      <c r="B15" s="15">
        <v>0</v>
      </c>
      <c r="C15" s="15">
        <v>0</v>
      </c>
      <c r="D15" s="15">
        <v>197883.7</v>
      </c>
      <c r="E15" s="15">
        <v>0</v>
      </c>
      <c r="F15" s="15">
        <v>0</v>
      </c>
      <c r="G15" s="15">
        <v>0</v>
      </c>
      <c r="H15" s="15">
        <v>8034.16</v>
      </c>
      <c r="I15" s="13">
        <v>0</v>
      </c>
      <c r="J15" s="13">
        <v>0</v>
      </c>
      <c r="K15" s="13">
        <v>740386.39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25960396</v>
      </c>
      <c r="V15" s="13">
        <v>0</v>
      </c>
      <c r="W15" s="13">
        <v>328776.89</v>
      </c>
      <c r="X15" s="13">
        <v>0</v>
      </c>
      <c r="Y15" s="13">
        <v>0</v>
      </c>
      <c r="Z15" s="13">
        <v>0</v>
      </c>
      <c r="AA15" s="13">
        <v>84807.3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16236948.4</v>
      </c>
      <c r="AJ15" s="13">
        <v>0</v>
      </c>
      <c r="AK15" s="13">
        <f t="shared" ref="AK15:AK22" si="0">+SUM(B15:AJ15)</f>
        <v>43557232.840000004</v>
      </c>
    </row>
    <row r="16" spans="1:37" x14ac:dyDescent="0.25">
      <c r="A16" s="4" t="s">
        <v>3</v>
      </c>
      <c r="B16" s="15">
        <v>123047712.18000001</v>
      </c>
      <c r="C16" s="15">
        <v>35472076.780000001</v>
      </c>
      <c r="D16" s="15">
        <v>85427597.86999999</v>
      </c>
      <c r="E16" s="15">
        <v>81667415.100000009</v>
      </c>
      <c r="F16" s="15">
        <v>45624593.649999999</v>
      </c>
      <c r="G16" s="15">
        <v>93613256.120000005</v>
      </c>
      <c r="H16" s="15">
        <v>12498350.41</v>
      </c>
      <c r="I16" s="13">
        <v>0</v>
      </c>
      <c r="J16" s="13">
        <v>7285790.1199999992</v>
      </c>
      <c r="K16" s="13">
        <v>35177101.899999999</v>
      </c>
      <c r="L16" s="13">
        <v>79212160.443499982</v>
      </c>
      <c r="M16" s="13">
        <v>83681589.129999995</v>
      </c>
      <c r="N16" s="13">
        <v>0</v>
      </c>
      <c r="O16" s="13">
        <v>17615749.309999999</v>
      </c>
      <c r="P16" s="13">
        <v>70029370.730000019</v>
      </c>
      <c r="Q16" s="13">
        <v>71962298.230000004</v>
      </c>
      <c r="R16" s="13">
        <v>86253831.171299994</v>
      </c>
      <c r="S16" s="28">
        <v>9387362.5899999999</v>
      </c>
      <c r="T16" s="13">
        <v>0</v>
      </c>
      <c r="U16" s="13">
        <v>2559560119.1200004</v>
      </c>
      <c r="V16" s="13">
        <v>8916075.6300000008</v>
      </c>
      <c r="W16" s="13">
        <v>444327234.02999997</v>
      </c>
      <c r="X16" s="13">
        <v>790466358.16999984</v>
      </c>
      <c r="Y16" s="13">
        <v>1348694005.8900001</v>
      </c>
      <c r="Z16" s="28">
        <v>592143467</v>
      </c>
      <c r="AA16" s="13">
        <v>41784201.799999997</v>
      </c>
      <c r="AB16" s="13">
        <v>17683783.829999998</v>
      </c>
      <c r="AC16" s="13">
        <v>276768572.06</v>
      </c>
      <c r="AD16" s="13">
        <v>21682219.010000002</v>
      </c>
      <c r="AE16" s="13">
        <v>39706747.93</v>
      </c>
      <c r="AF16" s="13">
        <v>159614819.16999999</v>
      </c>
      <c r="AG16" s="31">
        <v>628563054.46999991</v>
      </c>
      <c r="AH16" s="13">
        <v>508331811.27999997</v>
      </c>
      <c r="AI16" s="13">
        <v>272499696.30000001</v>
      </c>
      <c r="AJ16" s="13">
        <v>1304899858</v>
      </c>
      <c r="AK16" s="13">
        <f t="shared" si="0"/>
        <v>9953598279.4248009</v>
      </c>
    </row>
    <row r="17" spans="1:39" s="19" customFormat="1" x14ac:dyDescent="0.25">
      <c r="A17" s="32" t="s">
        <v>63</v>
      </c>
      <c r="B17" s="25">
        <v>-19861096.899999999</v>
      </c>
      <c r="C17" s="25">
        <v>-1863251.54</v>
      </c>
      <c r="D17" s="25">
        <v>-3214832.61</v>
      </c>
      <c r="E17" s="25">
        <v>-2888286.5</v>
      </c>
      <c r="F17" s="25">
        <v>-2672129.98</v>
      </c>
      <c r="G17" s="25">
        <v>-5881155.9800000004</v>
      </c>
      <c r="H17" s="25">
        <v>-1506540.7</v>
      </c>
      <c r="I17" s="28">
        <v>0</v>
      </c>
      <c r="J17" s="28">
        <v>-1440700.32</v>
      </c>
      <c r="K17" s="28">
        <v>-4470806.45</v>
      </c>
      <c r="L17" s="28">
        <v>-4222257.57</v>
      </c>
      <c r="M17" s="28">
        <v>-5648189.04</v>
      </c>
      <c r="N17" s="28">
        <v>0</v>
      </c>
      <c r="O17" s="28">
        <v>-1498836.29</v>
      </c>
      <c r="P17" s="28">
        <v>-1283737.43</v>
      </c>
      <c r="Q17" s="28">
        <v>-1824087.25</v>
      </c>
      <c r="R17" s="28">
        <v>-2441166.1900000004</v>
      </c>
      <c r="S17" s="28">
        <v>-496686.88</v>
      </c>
      <c r="T17" s="28">
        <v>0</v>
      </c>
      <c r="U17" s="28">
        <v>-67550410.519999996</v>
      </c>
      <c r="V17" s="28">
        <v>-325368.53000000003</v>
      </c>
      <c r="W17" s="28">
        <v>-10037041.52</v>
      </c>
      <c r="X17" s="28">
        <v>-52065114.589999996</v>
      </c>
      <c r="Y17" s="28">
        <v>-118658180.04000001</v>
      </c>
      <c r="Z17" s="28">
        <v>-23807306.859999999</v>
      </c>
      <c r="AA17" s="28">
        <v>-2697042.82</v>
      </c>
      <c r="AB17" s="28">
        <v>-303011.96999999997</v>
      </c>
      <c r="AC17" s="28">
        <v>-10687398.960000001</v>
      </c>
      <c r="AD17" s="28">
        <v>-1164021.44</v>
      </c>
      <c r="AE17" s="28">
        <v>-2812775.2</v>
      </c>
      <c r="AF17" s="28">
        <v>-25056779.829999998</v>
      </c>
      <c r="AG17" s="28">
        <v>-17521475.829999998</v>
      </c>
      <c r="AH17" s="28">
        <v>-10088739.970000001</v>
      </c>
      <c r="AI17" s="28">
        <v>-12312160.880000001</v>
      </c>
      <c r="AJ17" s="28">
        <v>-100070905</v>
      </c>
      <c r="AK17" s="28">
        <f t="shared" si="0"/>
        <v>-516371495.59000003</v>
      </c>
    </row>
    <row r="18" spans="1:39" x14ac:dyDescent="0.25">
      <c r="A18" s="4" t="s">
        <v>4</v>
      </c>
      <c r="B18" s="15">
        <v>0</v>
      </c>
      <c r="C18" s="15">
        <v>0</v>
      </c>
      <c r="D18" s="15">
        <v>21495805.780000001</v>
      </c>
      <c r="E18" s="15">
        <v>1126915.8500000001</v>
      </c>
      <c r="F18" s="15">
        <v>0</v>
      </c>
      <c r="G18" s="15">
        <v>0</v>
      </c>
      <c r="H18" s="15">
        <v>8600</v>
      </c>
      <c r="I18" s="13">
        <v>0</v>
      </c>
      <c r="J18" s="13">
        <v>419646.82</v>
      </c>
      <c r="K18" s="13">
        <v>8766525.6099999994</v>
      </c>
      <c r="L18" s="13">
        <v>0</v>
      </c>
      <c r="M18" s="13">
        <v>14541.91</v>
      </c>
      <c r="N18" s="13">
        <v>0</v>
      </c>
      <c r="O18" s="13">
        <v>0</v>
      </c>
      <c r="P18" s="13">
        <v>0</v>
      </c>
      <c r="Q18" s="13">
        <v>1107464.81</v>
      </c>
      <c r="R18" s="13">
        <v>802551.70699999994</v>
      </c>
      <c r="S18" s="13">
        <v>0</v>
      </c>
      <c r="T18" s="13">
        <v>0</v>
      </c>
      <c r="U18" s="13">
        <v>3469352.0807000035</v>
      </c>
      <c r="V18" s="13">
        <v>0</v>
      </c>
      <c r="W18" s="13">
        <v>0</v>
      </c>
      <c r="X18" s="13">
        <v>0</v>
      </c>
      <c r="Y18" s="13">
        <v>0</v>
      </c>
      <c r="Z18" s="13">
        <v>206109.33</v>
      </c>
      <c r="AA18" s="13">
        <v>138000</v>
      </c>
      <c r="AB18" s="13">
        <v>0</v>
      </c>
      <c r="AC18" s="13">
        <v>4220976.54</v>
      </c>
      <c r="AD18" s="13">
        <v>371003.63</v>
      </c>
      <c r="AE18" s="13">
        <v>1458023.45</v>
      </c>
      <c r="AF18" s="13">
        <v>44406271.770000003</v>
      </c>
      <c r="AG18" s="13">
        <v>0</v>
      </c>
      <c r="AH18" s="13">
        <v>0</v>
      </c>
      <c r="AI18" s="13">
        <v>118739.4</v>
      </c>
      <c r="AJ18" s="13">
        <v>0</v>
      </c>
      <c r="AK18" s="13">
        <f t="shared" si="0"/>
        <v>88130528.687700018</v>
      </c>
    </row>
    <row r="19" spans="1:39" x14ac:dyDescent="0.25">
      <c r="A19" s="4" t="s">
        <v>5</v>
      </c>
      <c r="B19" s="15">
        <v>53530885.439999998</v>
      </c>
      <c r="C19" s="15">
        <v>922348.71</v>
      </c>
      <c r="D19" s="15">
        <v>8744611.1199999992</v>
      </c>
      <c r="E19" s="15">
        <v>53948421.270000003</v>
      </c>
      <c r="F19" s="15">
        <v>443674.18</v>
      </c>
      <c r="G19" s="15">
        <v>384605.7</v>
      </c>
      <c r="H19" s="15">
        <v>540268.77</v>
      </c>
      <c r="I19" s="13">
        <v>0</v>
      </c>
      <c r="J19" s="13">
        <v>740962.37</v>
      </c>
      <c r="K19" s="13">
        <v>6721355.6900000004</v>
      </c>
      <c r="L19" s="13">
        <v>613216.41</v>
      </c>
      <c r="M19" s="13">
        <v>16701613.84</v>
      </c>
      <c r="N19" s="13">
        <v>0</v>
      </c>
      <c r="O19" s="13">
        <v>1098981.58</v>
      </c>
      <c r="P19" s="13">
        <v>18803595.84</v>
      </c>
      <c r="Q19" s="13">
        <v>4887155.0504000001</v>
      </c>
      <c r="R19" s="13">
        <v>1229974.5078</v>
      </c>
      <c r="S19" s="13">
        <v>2105486.61</v>
      </c>
      <c r="T19" s="13">
        <v>62206.87</v>
      </c>
      <c r="U19" s="13">
        <v>15176176.999999996</v>
      </c>
      <c r="V19" s="13">
        <v>252384.29</v>
      </c>
      <c r="W19" s="13">
        <v>2557744.83</v>
      </c>
      <c r="X19" s="13">
        <v>6635042.0700000003</v>
      </c>
      <c r="Y19" s="13">
        <v>416058595.79000002</v>
      </c>
      <c r="Z19" s="13">
        <v>34609826.559999995</v>
      </c>
      <c r="AA19" s="13">
        <v>2509833.88</v>
      </c>
      <c r="AB19" s="13">
        <v>651505.48</v>
      </c>
      <c r="AC19" s="13">
        <v>6943561.9000000004</v>
      </c>
      <c r="AD19" s="13">
        <v>669525.69999999995</v>
      </c>
      <c r="AE19" s="13">
        <v>3204109.56</v>
      </c>
      <c r="AF19" s="13">
        <v>2826491.33</v>
      </c>
      <c r="AG19" s="13">
        <v>354873.97</v>
      </c>
      <c r="AH19" s="13">
        <v>1605591.12</v>
      </c>
      <c r="AI19" s="13">
        <v>6035843.0499999998</v>
      </c>
      <c r="AJ19" s="13">
        <v>19192398</v>
      </c>
      <c r="AK19" s="13">
        <f t="shared" si="0"/>
        <v>690762868.48819995</v>
      </c>
    </row>
    <row r="20" spans="1:39" x14ac:dyDescent="0.25">
      <c r="A20" s="4" t="s">
        <v>6</v>
      </c>
      <c r="B20" s="15">
        <v>21861217.379999999</v>
      </c>
      <c r="C20" s="15">
        <v>851691.44</v>
      </c>
      <c r="D20" s="15">
        <v>0</v>
      </c>
      <c r="E20" s="15">
        <v>0</v>
      </c>
      <c r="F20" s="15">
        <v>84807.3</v>
      </c>
      <c r="G20" s="15">
        <v>0</v>
      </c>
      <c r="H20" s="15">
        <v>0</v>
      </c>
      <c r="I20" s="13">
        <v>0</v>
      </c>
      <c r="J20" s="13">
        <v>0</v>
      </c>
      <c r="K20" s="13">
        <v>0</v>
      </c>
      <c r="L20" s="13">
        <v>28270.1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1841561.86</v>
      </c>
      <c r="S20" s="13">
        <v>0</v>
      </c>
      <c r="T20" s="13">
        <v>197883.7</v>
      </c>
      <c r="U20" s="13">
        <v>156718558.78999999</v>
      </c>
      <c r="V20" s="13">
        <v>84807.3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3282668.67</v>
      </c>
      <c r="AD20" s="13">
        <v>0</v>
      </c>
      <c r="AE20" s="13">
        <v>820887</v>
      </c>
      <c r="AF20" s="13">
        <v>2455727.9500000002</v>
      </c>
      <c r="AG20" s="13">
        <v>0</v>
      </c>
      <c r="AH20" s="13">
        <v>56538.2</v>
      </c>
      <c r="AI20" s="13">
        <v>0</v>
      </c>
      <c r="AJ20" s="13">
        <v>0</v>
      </c>
      <c r="AK20" s="13">
        <f t="shared" si="0"/>
        <v>188284619.68999997</v>
      </c>
    </row>
    <row r="21" spans="1:39" x14ac:dyDescent="0.25">
      <c r="A21" s="4" t="s">
        <v>7</v>
      </c>
      <c r="B21" s="15">
        <v>6051926.1100000003</v>
      </c>
      <c r="C21" s="15">
        <v>6304642.7599999998</v>
      </c>
      <c r="D21" s="15">
        <v>11168573.119999999</v>
      </c>
      <c r="E21" s="15">
        <v>18407511.199999999</v>
      </c>
      <c r="F21" s="15">
        <v>921895.14999999979</v>
      </c>
      <c r="G21" s="15">
        <v>28670046.280000001</v>
      </c>
      <c r="H21" s="15">
        <v>1540126.57</v>
      </c>
      <c r="I21" s="13">
        <v>0</v>
      </c>
      <c r="J21" s="13">
        <v>142977.62</v>
      </c>
      <c r="K21" s="13">
        <v>14749427.25</v>
      </c>
      <c r="L21" s="13">
        <v>971962.95</v>
      </c>
      <c r="M21" s="13">
        <v>22395690.939999998</v>
      </c>
      <c r="N21" s="13">
        <v>0</v>
      </c>
      <c r="O21" s="13">
        <v>398388.32</v>
      </c>
      <c r="P21" s="13">
        <v>0</v>
      </c>
      <c r="Q21" s="13">
        <v>4415922.16</v>
      </c>
      <c r="R21" s="13">
        <v>2343460.4699999988</v>
      </c>
      <c r="S21" s="13">
        <v>2887365.97</v>
      </c>
      <c r="T21" s="13">
        <v>198876.26</v>
      </c>
      <c r="U21" s="13">
        <v>78788743.480000004</v>
      </c>
      <c r="V21" s="13">
        <v>1891879.38</v>
      </c>
      <c r="W21" s="13">
        <v>8077270.5300000003</v>
      </c>
      <c r="X21" s="13">
        <v>29121192.350000005</v>
      </c>
      <c r="Y21" s="13">
        <v>1167967.27</v>
      </c>
      <c r="Z21" s="13">
        <v>26618230.320000004</v>
      </c>
      <c r="AA21" s="13">
        <v>7712978.1100000003</v>
      </c>
      <c r="AB21" s="13">
        <v>418758.04</v>
      </c>
      <c r="AC21" s="13">
        <v>2647526.7599999998</v>
      </c>
      <c r="AD21" s="13">
        <v>52215.24</v>
      </c>
      <c r="AE21" s="13">
        <v>961202.05</v>
      </c>
      <c r="AF21" s="13">
        <v>2063084.01</v>
      </c>
      <c r="AG21" s="13">
        <v>1526429.47</v>
      </c>
      <c r="AH21" s="13">
        <v>11661513.49</v>
      </c>
      <c r="AI21" s="13">
        <v>4134032.27</v>
      </c>
      <c r="AJ21" s="13">
        <v>21833676</v>
      </c>
      <c r="AK21" s="13">
        <f t="shared" si="0"/>
        <v>320245491.90000004</v>
      </c>
      <c r="AM21" s="29"/>
    </row>
    <row r="22" spans="1:39" x14ac:dyDescent="0.25">
      <c r="A22" s="4" t="s">
        <v>8</v>
      </c>
      <c r="B22" s="15">
        <v>6983164.46</v>
      </c>
      <c r="C22" s="15">
        <v>749821.23</v>
      </c>
      <c r="D22" s="15">
        <v>13724669.48</v>
      </c>
      <c r="E22" s="15">
        <v>114518527.59</v>
      </c>
      <c r="F22" s="15">
        <v>152592.32999999999</v>
      </c>
      <c r="G22" s="15">
        <v>8971814.0600000005</v>
      </c>
      <c r="H22" s="15">
        <v>165819.28</v>
      </c>
      <c r="I22" s="13">
        <v>0</v>
      </c>
      <c r="J22" s="13">
        <v>15380.1</v>
      </c>
      <c r="K22" s="13">
        <v>33029722.550000001</v>
      </c>
      <c r="L22" s="13">
        <v>993683.14</v>
      </c>
      <c r="M22" s="13">
        <v>23447347.66</v>
      </c>
      <c r="N22" s="13">
        <v>0</v>
      </c>
      <c r="O22" s="13">
        <v>431451.48</v>
      </c>
      <c r="P22" s="13">
        <v>27273.84</v>
      </c>
      <c r="Q22" s="13">
        <v>3824067.1685000001</v>
      </c>
      <c r="R22" s="13">
        <v>2021950.3777999997</v>
      </c>
      <c r="S22" s="13">
        <v>854823.78</v>
      </c>
      <c r="T22" s="13">
        <v>18653.39</v>
      </c>
      <c r="U22" s="13">
        <v>33386002.820000008</v>
      </c>
      <c r="V22" s="13">
        <v>376522.91</v>
      </c>
      <c r="W22" s="13">
        <v>15695432.529999999</v>
      </c>
      <c r="X22" s="13">
        <v>9720260.0200000014</v>
      </c>
      <c r="Y22" s="13">
        <v>14868385.369999999</v>
      </c>
      <c r="Z22" s="13">
        <v>20085271.540000003</v>
      </c>
      <c r="AA22" s="13">
        <v>1192119.1000000001</v>
      </c>
      <c r="AB22" s="13">
        <v>17349.55</v>
      </c>
      <c r="AC22" s="13">
        <v>654953.19999999995</v>
      </c>
      <c r="AD22" s="13">
        <v>1729196.45</v>
      </c>
      <c r="AE22" s="13">
        <v>247760.59</v>
      </c>
      <c r="AF22" s="13">
        <v>83368.69</v>
      </c>
      <c r="AG22" s="13">
        <v>1077407.8600000001</v>
      </c>
      <c r="AH22" s="13">
        <v>7392341.5499999998</v>
      </c>
      <c r="AI22" s="13">
        <v>4050258.79</v>
      </c>
      <c r="AJ22" s="13">
        <v>64188513</v>
      </c>
      <c r="AK22" s="13">
        <f t="shared" si="0"/>
        <v>384695905.88630003</v>
      </c>
    </row>
    <row r="23" spans="1:39" x14ac:dyDescent="0.25">
      <c r="A23" s="5" t="s">
        <v>9</v>
      </c>
      <c r="B23" s="16">
        <f t="shared" ref="B23:H23" si="1">+SUM(B14:B16)+SUM(B18:B22)</f>
        <v>212630304.19999999</v>
      </c>
      <c r="C23" s="16">
        <f t="shared" si="1"/>
        <v>46656128.399999999</v>
      </c>
      <c r="D23" s="16">
        <f t="shared" si="1"/>
        <v>150795787.51999998</v>
      </c>
      <c r="E23" s="16">
        <f t="shared" si="1"/>
        <v>295236108.73000002</v>
      </c>
      <c r="F23" s="16">
        <f t="shared" si="1"/>
        <v>50037522.469999999</v>
      </c>
      <c r="G23" s="16">
        <f t="shared" si="1"/>
        <v>136008213.65000001</v>
      </c>
      <c r="H23" s="16">
        <f t="shared" si="1"/>
        <v>22026363.860000003</v>
      </c>
      <c r="I23" s="16">
        <f>+SUM(I14:I22)</f>
        <v>4500000</v>
      </c>
      <c r="J23" s="16">
        <f t="shared" ref="J23:AK23" si="2">+SUM(J14:J16)+SUM(J18:J22)</f>
        <v>9122222.4699999988</v>
      </c>
      <c r="K23" s="16">
        <f t="shared" si="2"/>
        <v>102284719.25</v>
      </c>
      <c r="L23" s="16">
        <f t="shared" si="2"/>
        <v>84242724.64349997</v>
      </c>
      <c r="M23" s="16">
        <f t="shared" si="2"/>
        <v>154527868.52999997</v>
      </c>
      <c r="N23" s="16">
        <f t="shared" si="2"/>
        <v>5700000</v>
      </c>
      <c r="O23" s="16">
        <f t="shared" si="2"/>
        <v>19535677.849999998</v>
      </c>
      <c r="P23" s="16">
        <f t="shared" si="2"/>
        <v>90649560.160000026</v>
      </c>
      <c r="Q23" s="16">
        <f t="shared" si="2"/>
        <v>97096628.188899994</v>
      </c>
      <c r="R23" s="16">
        <f t="shared" si="2"/>
        <v>97664995.753899992</v>
      </c>
      <c r="S23" s="16">
        <f t="shared" si="2"/>
        <v>18466888.48</v>
      </c>
      <c r="T23" s="16">
        <f t="shared" si="2"/>
        <v>4059434.1900000004</v>
      </c>
      <c r="U23" s="16">
        <f t="shared" si="2"/>
        <v>3063919633.6807003</v>
      </c>
      <c r="V23" s="16">
        <f t="shared" si="2"/>
        <v>12245205.780000001</v>
      </c>
      <c r="W23" s="16">
        <f t="shared" si="2"/>
        <v>517712135.23999995</v>
      </c>
      <c r="X23" s="16">
        <f t="shared" si="2"/>
        <v>857322656.07999992</v>
      </c>
      <c r="Y23" s="16">
        <f t="shared" si="2"/>
        <v>1879905179.4700003</v>
      </c>
      <c r="Z23" s="16">
        <f t="shared" si="2"/>
        <v>691060954.63999999</v>
      </c>
      <c r="AA23" s="16">
        <f t="shared" si="2"/>
        <v>56143645.200000003</v>
      </c>
      <c r="AB23" s="16">
        <f t="shared" si="2"/>
        <v>23546340.93</v>
      </c>
      <c r="AC23" s="16">
        <f t="shared" si="2"/>
        <v>324324386.89999998</v>
      </c>
      <c r="AD23" s="16">
        <f t="shared" si="2"/>
        <v>25942119.860000003</v>
      </c>
      <c r="AE23" s="16">
        <f t="shared" si="2"/>
        <v>60833981.850000001</v>
      </c>
      <c r="AF23" s="16">
        <f t="shared" si="2"/>
        <v>212967896.41999999</v>
      </c>
      <c r="AG23" s="16">
        <f t="shared" si="2"/>
        <v>662090782.13999987</v>
      </c>
      <c r="AH23" s="16">
        <f t="shared" si="2"/>
        <v>577582548.99000001</v>
      </c>
      <c r="AI23" s="16">
        <f t="shared" si="2"/>
        <v>336991765.91000003</v>
      </c>
      <c r="AJ23" s="16">
        <f t="shared" si="2"/>
        <v>1429255014</v>
      </c>
      <c r="AK23" s="16">
        <f t="shared" si="2"/>
        <v>12333085395.437002</v>
      </c>
    </row>
    <row r="24" spans="1:39" x14ac:dyDescent="0.25">
      <c r="A24" s="6" t="s">
        <v>10</v>
      </c>
      <c r="B24" s="15"/>
      <c r="C24" s="15"/>
      <c r="D24" s="15"/>
      <c r="E24" s="15"/>
      <c r="F24" s="15"/>
      <c r="G24" s="15"/>
      <c r="H24" s="1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39" x14ac:dyDescent="0.25">
      <c r="A25" s="4" t="s">
        <v>11</v>
      </c>
      <c r="B25" s="15">
        <v>18400.830000000002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3">
        <v>0</v>
      </c>
      <c r="J25" s="13">
        <v>0</v>
      </c>
      <c r="K25" s="13">
        <v>438079.44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140976.15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f t="shared" ref="AK25:AK42" si="3">+SUM(B25:AJ25)</f>
        <v>597456.42000000004</v>
      </c>
    </row>
    <row r="26" spans="1:39" x14ac:dyDescent="0.25">
      <c r="A26" s="4" t="s">
        <v>12</v>
      </c>
      <c r="B26" s="15">
        <v>80049582.109999999</v>
      </c>
      <c r="C26" s="15">
        <v>25153465.469999999</v>
      </c>
      <c r="D26" s="15">
        <v>85381821.799999997</v>
      </c>
      <c r="E26" s="15">
        <v>216525960.27000001</v>
      </c>
      <c r="F26" s="15">
        <v>38528759.839999996</v>
      </c>
      <c r="G26" s="15">
        <v>43919603.530000001</v>
      </c>
      <c r="H26" s="15">
        <v>9325792.6199999992</v>
      </c>
      <c r="I26" s="13">
        <v>0</v>
      </c>
      <c r="J26" s="13">
        <v>5058755.45</v>
      </c>
      <c r="K26" s="13">
        <v>94354353.810000002</v>
      </c>
      <c r="L26" s="13">
        <v>66214503.259999998</v>
      </c>
      <c r="M26" s="13">
        <v>66117389.823509097</v>
      </c>
      <c r="N26" s="13">
        <v>0</v>
      </c>
      <c r="O26" s="13">
        <v>5653820</v>
      </c>
      <c r="P26" s="13">
        <v>0</v>
      </c>
      <c r="Q26" s="13">
        <v>66967151.9745</v>
      </c>
      <c r="R26" s="13">
        <v>78593064.50999999</v>
      </c>
      <c r="S26" s="13">
        <v>7452913.1900000004</v>
      </c>
      <c r="T26" s="13">
        <v>0</v>
      </c>
      <c r="U26" s="13">
        <v>2205739189.77</v>
      </c>
      <c r="V26" s="13">
        <v>5486523.1299999999</v>
      </c>
      <c r="W26" s="13">
        <v>282146982.97999996</v>
      </c>
      <c r="X26" s="13">
        <v>616236436.16999996</v>
      </c>
      <c r="Y26" s="13">
        <v>1364122384.53</v>
      </c>
      <c r="Z26" s="13">
        <v>595820757.38</v>
      </c>
      <c r="AA26" s="13">
        <v>43350935.399999999</v>
      </c>
      <c r="AB26" s="13">
        <v>7828556.7699999996</v>
      </c>
      <c r="AC26" s="13">
        <v>211395760.53</v>
      </c>
      <c r="AD26" s="13">
        <v>15432750.369999999</v>
      </c>
      <c r="AE26" s="13">
        <v>16715454.66</v>
      </c>
      <c r="AF26" s="13">
        <v>194958246.46000001</v>
      </c>
      <c r="AG26" s="13">
        <v>500342093.97000003</v>
      </c>
      <c r="AH26" s="13">
        <v>302303580.50999999</v>
      </c>
      <c r="AI26" s="13">
        <v>240575655.65000001</v>
      </c>
      <c r="AJ26" s="13">
        <v>914670250</v>
      </c>
      <c r="AK26" s="13">
        <f t="shared" si="3"/>
        <v>8406422495.9380093</v>
      </c>
    </row>
    <row r="27" spans="1:39" x14ac:dyDescent="0.25">
      <c r="A27" s="4" t="s">
        <v>13</v>
      </c>
      <c r="B27" s="15">
        <v>4467865.07</v>
      </c>
      <c r="C27" s="15">
        <v>218910.81</v>
      </c>
      <c r="D27" s="15">
        <v>1419567.24</v>
      </c>
      <c r="E27" s="15">
        <v>24227616.640000001</v>
      </c>
      <c r="F27" s="15">
        <v>859091.47</v>
      </c>
      <c r="G27" s="15">
        <v>552261.43999999994</v>
      </c>
      <c r="H27" s="15">
        <v>1313911.44</v>
      </c>
      <c r="I27" s="13">
        <v>1046545.38</v>
      </c>
      <c r="J27" s="13">
        <v>30238.13</v>
      </c>
      <c r="K27" s="13">
        <v>357545.99</v>
      </c>
      <c r="L27" s="13">
        <v>864157.19</v>
      </c>
      <c r="M27" s="13">
        <v>55799534.19000002</v>
      </c>
      <c r="N27" s="13">
        <v>986792.56</v>
      </c>
      <c r="O27" s="13">
        <v>90091.76</v>
      </c>
      <c r="P27" s="13">
        <v>75462048.420000002</v>
      </c>
      <c r="Q27" s="13">
        <v>1123905.3287</v>
      </c>
      <c r="R27" s="13">
        <v>923323.74200000009</v>
      </c>
      <c r="S27" s="13">
        <v>3091580.67</v>
      </c>
      <c r="T27" s="13">
        <v>915955.19999999995</v>
      </c>
      <c r="U27" s="13">
        <v>47942258.640000001</v>
      </c>
      <c r="V27" s="13">
        <v>29086.5</v>
      </c>
      <c r="W27" s="13">
        <v>10056159.949999999</v>
      </c>
      <c r="X27" s="13">
        <v>91061167.609999999</v>
      </c>
      <c r="Y27" s="13">
        <v>296283802.51999998</v>
      </c>
      <c r="Z27" s="13">
        <v>79213455.829999983</v>
      </c>
      <c r="AA27" s="13">
        <v>3088586.91</v>
      </c>
      <c r="AB27" s="13">
        <v>114372.99</v>
      </c>
      <c r="AC27" s="13">
        <v>5853935.9800000004</v>
      </c>
      <c r="AD27" s="13">
        <v>2997253.48</v>
      </c>
      <c r="AE27" s="13">
        <v>1191448.99</v>
      </c>
      <c r="AF27" s="13">
        <v>9667008.8599999994</v>
      </c>
      <c r="AG27" s="13">
        <v>8599411.8599999994</v>
      </c>
      <c r="AH27" s="13">
        <v>14425620.439999999</v>
      </c>
      <c r="AI27" s="13">
        <v>4403863.62</v>
      </c>
      <c r="AJ27" s="13">
        <v>300513758</v>
      </c>
      <c r="AK27" s="13">
        <f t="shared" si="3"/>
        <v>1049192134.8507001</v>
      </c>
    </row>
    <row r="28" spans="1:39" x14ac:dyDescent="0.25">
      <c r="A28" s="4" t="s">
        <v>14</v>
      </c>
      <c r="B28" s="15">
        <v>1790546.83</v>
      </c>
      <c r="C28" s="15">
        <v>3094595.07</v>
      </c>
      <c r="D28" s="15">
        <v>2277161.04</v>
      </c>
      <c r="E28" s="15">
        <v>1497384.48</v>
      </c>
      <c r="F28" s="15">
        <v>622434.86</v>
      </c>
      <c r="G28" s="15">
        <v>8397272.0299999993</v>
      </c>
      <c r="H28" s="15">
        <v>1186378.55</v>
      </c>
      <c r="I28" s="13">
        <v>0</v>
      </c>
      <c r="J28" s="13">
        <v>780219.54</v>
      </c>
      <c r="K28" s="13">
        <v>5043497.66</v>
      </c>
      <c r="L28" s="13">
        <v>4284130.37</v>
      </c>
      <c r="M28" s="13">
        <v>23712758.699999999</v>
      </c>
      <c r="N28" s="13">
        <v>0</v>
      </c>
      <c r="O28" s="13">
        <v>2388565.12</v>
      </c>
      <c r="P28" s="13">
        <v>2698.28</v>
      </c>
      <c r="Q28" s="13">
        <v>1070400.6634</v>
      </c>
      <c r="R28" s="13">
        <v>1360318.53</v>
      </c>
      <c r="S28" s="13">
        <v>114259.45</v>
      </c>
      <c r="T28" s="13">
        <v>41904.379999999997</v>
      </c>
      <c r="U28" s="13">
        <v>64364653.359999999</v>
      </c>
      <c r="V28" s="13">
        <v>680557.91</v>
      </c>
      <c r="W28" s="13">
        <v>14112847.25</v>
      </c>
      <c r="X28" s="13">
        <v>11681606.380000001</v>
      </c>
      <c r="Y28" s="13">
        <v>27285822.559999999</v>
      </c>
      <c r="Z28" s="13">
        <v>12486690.51</v>
      </c>
      <c r="AA28" s="13">
        <v>421972</v>
      </c>
      <c r="AB28" s="13">
        <v>1006927.78</v>
      </c>
      <c r="AC28" s="13">
        <v>5936255.8600000003</v>
      </c>
      <c r="AD28" s="13">
        <v>5103160.99</v>
      </c>
      <c r="AE28" s="13">
        <v>4072776.72</v>
      </c>
      <c r="AF28" s="13">
        <v>596774.27</v>
      </c>
      <c r="AG28" s="13">
        <v>10608784.67</v>
      </c>
      <c r="AH28" s="13">
        <v>30992105.920000002</v>
      </c>
      <c r="AI28" s="13">
        <v>9837876.4700000007</v>
      </c>
      <c r="AJ28" s="13">
        <v>91041</v>
      </c>
      <c r="AK28" s="13">
        <f t="shared" si="3"/>
        <v>256944379.20339999</v>
      </c>
    </row>
    <row r="29" spans="1:39" x14ac:dyDescent="0.25">
      <c r="A29" s="4" t="s">
        <v>15</v>
      </c>
      <c r="B29" s="15">
        <v>506176.2</v>
      </c>
      <c r="C29" s="15">
        <v>80442.64</v>
      </c>
      <c r="D29" s="15">
        <v>0</v>
      </c>
      <c r="E29" s="15">
        <v>0</v>
      </c>
      <c r="F29" s="15">
        <v>93292.91</v>
      </c>
      <c r="G29" s="15">
        <v>0</v>
      </c>
      <c r="H29" s="15">
        <v>19649.849999999999</v>
      </c>
      <c r="I29" s="13">
        <v>0</v>
      </c>
      <c r="J29" s="13">
        <v>0</v>
      </c>
      <c r="K29" s="13">
        <v>0</v>
      </c>
      <c r="L29" s="13">
        <v>646146.24</v>
      </c>
      <c r="M29" s="13">
        <v>124416.14</v>
      </c>
      <c r="N29" s="13">
        <v>0</v>
      </c>
      <c r="O29" s="13">
        <v>4934277.9000000004</v>
      </c>
      <c r="P29" s="13">
        <v>14134.55</v>
      </c>
      <c r="Q29" s="13">
        <v>1733883.3969000001</v>
      </c>
      <c r="R29" s="13">
        <v>1448494.2026</v>
      </c>
      <c r="S29" s="13">
        <v>0</v>
      </c>
      <c r="T29" s="13">
        <v>0</v>
      </c>
      <c r="U29" s="13">
        <v>0</v>
      </c>
      <c r="V29" s="13">
        <v>0</v>
      </c>
      <c r="W29" s="13">
        <v>6780713.9900000002</v>
      </c>
      <c r="X29" s="13">
        <v>104463044.94000001</v>
      </c>
      <c r="Y29" s="13">
        <v>444324.75</v>
      </c>
      <c r="Z29" s="13">
        <v>0</v>
      </c>
      <c r="AA29" s="13">
        <v>28639.56</v>
      </c>
      <c r="AB29" s="13">
        <v>200981.45</v>
      </c>
      <c r="AC29" s="13">
        <v>0</v>
      </c>
      <c r="AD29" s="13">
        <v>5866.62</v>
      </c>
      <c r="AE29" s="13">
        <v>6536498.0300000003</v>
      </c>
      <c r="AF29" s="13">
        <v>0</v>
      </c>
      <c r="AG29" s="13">
        <v>0</v>
      </c>
      <c r="AH29" s="13">
        <v>184499.43</v>
      </c>
      <c r="AI29" s="13">
        <v>228261.07</v>
      </c>
      <c r="AJ29" s="13">
        <v>0</v>
      </c>
      <c r="AK29" s="13">
        <f t="shared" si="3"/>
        <v>128473743.86950003</v>
      </c>
    </row>
    <row r="30" spans="1:39" x14ac:dyDescent="0.25">
      <c r="A30" s="4" t="s">
        <v>16</v>
      </c>
      <c r="B30" s="15">
        <v>52113824.359999999</v>
      </c>
      <c r="C30" s="15">
        <v>2850465.8</v>
      </c>
      <c r="D30" s="15">
        <v>0</v>
      </c>
      <c r="E30" s="15">
        <v>16555.63</v>
      </c>
      <c r="F30" s="15">
        <v>0</v>
      </c>
      <c r="G30" s="15">
        <v>0</v>
      </c>
      <c r="H30" s="15">
        <v>7968875.8200000003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4471791.67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f>+[1]Sheet!$E$30</f>
        <v>29371252.289999999</v>
      </c>
      <c r="AH30" s="13">
        <v>26934450.440000001</v>
      </c>
      <c r="AI30" s="13">
        <v>0</v>
      </c>
      <c r="AJ30" s="13">
        <v>0</v>
      </c>
      <c r="AK30" s="13">
        <f t="shared" si="3"/>
        <v>123727216.00999999</v>
      </c>
    </row>
    <row r="31" spans="1:39" x14ac:dyDescent="0.25">
      <c r="A31" s="5" t="s">
        <v>17</v>
      </c>
      <c r="B31" s="16">
        <f t="shared" ref="B31:I31" si="4">+SUM(B25:B30)</f>
        <v>138946395.39999998</v>
      </c>
      <c r="C31" s="16">
        <f t="shared" si="4"/>
        <v>31397879.789999999</v>
      </c>
      <c r="D31" s="16">
        <f t="shared" si="4"/>
        <v>89078550.079999998</v>
      </c>
      <c r="E31" s="16">
        <f t="shared" si="4"/>
        <v>242267517.02000001</v>
      </c>
      <c r="F31" s="16">
        <f t="shared" si="4"/>
        <v>40103579.079999991</v>
      </c>
      <c r="G31" s="16">
        <f t="shared" si="4"/>
        <v>52869137</v>
      </c>
      <c r="H31" s="16">
        <f t="shared" si="4"/>
        <v>19814608.280000001</v>
      </c>
      <c r="I31" s="16">
        <f t="shared" si="4"/>
        <v>1046545.38</v>
      </c>
      <c r="J31" s="16">
        <f t="shared" ref="J31:K31" si="5">+SUM(J25:J30)</f>
        <v>5869213.1200000001</v>
      </c>
      <c r="K31" s="16">
        <f t="shared" si="5"/>
        <v>100193476.89999999</v>
      </c>
      <c r="L31" s="16">
        <f>+SUM(L25:L30)</f>
        <v>72008937.059999987</v>
      </c>
      <c r="M31" s="16">
        <f>+SUM(M25:M30)</f>
        <v>145754098.8535091</v>
      </c>
      <c r="N31" s="16">
        <f t="shared" ref="N31:O31" si="6">+SUM(N25:N30)</f>
        <v>986792.56</v>
      </c>
      <c r="O31" s="16">
        <f t="shared" si="6"/>
        <v>13066754.780000001</v>
      </c>
      <c r="P31" s="16">
        <f>+SUM(P25:P30)</f>
        <v>75478881.25</v>
      </c>
      <c r="Q31" s="16">
        <f>+SUM(Q25:Q30)</f>
        <v>70895341.363499999</v>
      </c>
      <c r="R31" s="16">
        <f t="shared" ref="R31" si="7">+SUM(R25:R30)</f>
        <v>82325200.984599993</v>
      </c>
      <c r="S31" s="16">
        <f t="shared" ref="S31:AD31" si="8">+SUM(S25:S30)</f>
        <v>10658753.309999999</v>
      </c>
      <c r="T31" s="16">
        <f t="shared" si="8"/>
        <v>957859.58</v>
      </c>
      <c r="U31" s="16">
        <f t="shared" si="8"/>
        <v>2318046101.77</v>
      </c>
      <c r="V31" s="16">
        <f t="shared" si="8"/>
        <v>6337143.6900000004</v>
      </c>
      <c r="W31" s="16">
        <f t="shared" si="8"/>
        <v>313096704.16999996</v>
      </c>
      <c r="X31" s="16">
        <f t="shared" si="8"/>
        <v>823442255.10000002</v>
      </c>
      <c r="Y31" s="16">
        <f t="shared" si="8"/>
        <v>1692608126.03</v>
      </c>
      <c r="Z31" s="16">
        <f t="shared" si="8"/>
        <v>687520903.72000003</v>
      </c>
      <c r="AA31" s="16">
        <f t="shared" si="8"/>
        <v>46890133.870000005</v>
      </c>
      <c r="AB31" s="16">
        <f t="shared" si="8"/>
        <v>9150838.9899999984</v>
      </c>
      <c r="AC31" s="16">
        <f t="shared" si="8"/>
        <v>223185952.37</v>
      </c>
      <c r="AD31" s="16">
        <f t="shared" si="8"/>
        <v>23539031.459999997</v>
      </c>
      <c r="AE31" s="16">
        <f t="shared" ref="AE31:AF31" si="9">+SUM(AE25:AE30)</f>
        <v>28516178.399999999</v>
      </c>
      <c r="AF31" s="16">
        <f t="shared" si="9"/>
        <v>205222029.59</v>
      </c>
      <c r="AG31" s="16">
        <f>+SUM(AG25:AG30)</f>
        <v>548921542.79000008</v>
      </c>
      <c r="AH31" s="16">
        <f>+SUM(AH25:AH30)</f>
        <v>374840256.74000001</v>
      </c>
      <c r="AI31" s="16">
        <f>+SUM(AI25:AI30)</f>
        <v>255045656.81</v>
      </c>
      <c r="AJ31" s="16">
        <f>+SUM(AJ25:AJ30)</f>
        <v>1215275049</v>
      </c>
      <c r="AK31" s="16">
        <f t="shared" si="3"/>
        <v>9965357426.2916088</v>
      </c>
    </row>
    <row r="32" spans="1:39" x14ac:dyDescent="0.25">
      <c r="A32" s="10" t="s">
        <v>18</v>
      </c>
      <c r="B32" s="15"/>
      <c r="C32" s="15"/>
      <c r="D32" s="15"/>
      <c r="E32" s="15"/>
      <c r="F32" s="15"/>
      <c r="G32" s="15"/>
      <c r="H32" s="15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37" x14ac:dyDescent="0.25">
      <c r="A33" s="4" t="s">
        <v>19</v>
      </c>
      <c r="B33" s="15">
        <v>25641705.760000002</v>
      </c>
      <c r="C33" s="15">
        <v>4415839.68</v>
      </c>
      <c r="D33" s="15">
        <v>31667178.420000002</v>
      </c>
      <c r="E33" s="15">
        <v>6961271.3600000003</v>
      </c>
      <c r="F33" s="15">
        <v>5050000</v>
      </c>
      <c r="G33" s="15">
        <v>5700000</v>
      </c>
      <c r="H33" s="15">
        <v>100000</v>
      </c>
      <c r="I33" s="13">
        <v>4500000</v>
      </c>
      <c r="J33" s="13">
        <v>4813042</v>
      </c>
      <c r="K33" s="13">
        <v>10000</v>
      </c>
      <c r="L33" s="13">
        <v>10000000</v>
      </c>
      <c r="M33" s="13">
        <v>5211000</v>
      </c>
      <c r="N33" s="13">
        <v>5700000</v>
      </c>
      <c r="O33" s="13">
        <v>1820000</v>
      </c>
      <c r="P33" s="13">
        <v>6000000</v>
      </c>
      <c r="Q33" s="13">
        <v>3050000</v>
      </c>
      <c r="R33" s="13">
        <v>698284.92</v>
      </c>
      <c r="S33" s="13">
        <v>113425.52</v>
      </c>
      <c r="T33" s="13">
        <v>500000</v>
      </c>
      <c r="U33" s="13">
        <v>10000</v>
      </c>
      <c r="V33" s="13">
        <v>5000</v>
      </c>
      <c r="W33" s="13">
        <v>111699500</v>
      </c>
      <c r="X33" s="13">
        <v>120387749.13</v>
      </c>
      <c r="Y33" s="13">
        <v>179505400</v>
      </c>
      <c r="Z33" s="13">
        <v>4017500</v>
      </c>
      <c r="AA33" s="13">
        <v>18096000.239999998</v>
      </c>
      <c r="AB33" s="13">
        <v>1200000</v>
      </c>
      <c r="AC33" s="13">
        <v>50364663.719999999</v>
      </c>
      <c r="AD33" s="13">
        <v>3045730.62</v>
      </c>
      <c r="AE33" s="13">
        <v>0</v>
      </c>
      <c r="AF33" s="13">
        <v>72175961.090000004</v>
      </c>
      <c r="AG33" s="13">
        <v>83200000</v>
      </c>
      <c r="AH33" s="13">
        <v>150902387.11000001</v>
      </c>
      <c r="AI33" s="13">
        <v>58240000</v>
      </c>
      <c r="AJ33" s="13">
        <v>72880000</v>
      </c>
      <c r="AK33" s="13">
        <f t="shared" si="3"/>
        <v>1047681639.5700001</v>
      </c>
    </row>
    <row r="34" spans="1:37" x14ac:dyDescent="0.25">
      <c r="A34" s="4" t="s">
        <v>20</v>
      </c>
      <c r="B34" s="15">
        <v>0</v>
      </c>
      <c r="C34" s="25">
        <v>0</v>
      </c>
      <c r="D34" s="15">
        <v>0</v>
      </c>
      <c r="E34" s="15">
        <v>20474438.609999999</v>
      </c>
      <c r="F34" s="15">
        <v>1950000</v>
      </c>
      <c r="G34" s="15">
        <v>4778406.2</v>
      </c>
      <c r="H34" s="15">
        <v>0</v>
      </c>
      <c r="I34" s="13">
        <v>0</v>
      </c>
      <c r="J34" s="13">
        <v>0</v>
      </c>
      <c r="K34" s="13">
        <v>15056845.84</v>
      </c>
      <c r="L34" s="13">
        <v>5000000</v>
      </c>
      <c r="M34" s="13">
        <v>0</v>
      </c>
      <c r="N34" s="13">
        <v>0</v>
      </c>
      <c r="O34" s="13">
        <v>4120351.82</v>
      </c>
      <c r="P34" s="13">
        <v>0</v>
      </c>
      <c r="Q34" s="13">
        <v>21639173.82</v>
      </c>
      <c r="R34" s="13">
        <v>5375644.0999999996</v>
      </c>
      <c r="S34" s="13">
        <v>6526144.71</v>
      </c>
      <c r="T34" s="13">
        <v>42144400.729999997</v>
      </c>
      <c r="U34" s="13">
        <v>208243093.69999999</v>
      </c>
      <c r="V34" s="13">
        <v>3029795.8</v>
      </c>
      <c r="W34" s="13">
        <v>44249660</v>
      </c>
      <c r="X34" s="13">
        <v>0</v>
      </c>
      <c r="Y34" s="13">
        <v>-4471791.67</v>
      </c>
      <c r="Z34" s="13">
        <v>0</v>
      </c>
      <c r="AA34" s="13">
        <v>5339216.45</v>
      </c>
      <c r="AB34" s="13">
        <v>5662560</v>
      </c>
      <c r="AC34" s="13">
        <v>470760.34</v>
      </c>
      <c r="AD34" s="13">
        <v>0</v>
      </c>
      <c r="AE34" s="13">
        <v>12867853.34</v>
      </c>
      <c r="AF34" s="13">
        <v>0</v>
      </c>
      <c r="AG34" s="13">
        <v>0</v>
      </c>
      <c r="AH34" s="13">
        <v>240229.16</v>
      </c>
      <c r="AI34" s="13">
        <v>14765</v>
      </c>
      <c r="AJ34" s="13">
        <v>4422583</v>
      </c>
      <c r="AK34" s="13">
        <f t="shared" si="3"/>
        <v>407134130.94999993</v>
      </c>
    </row>
    <row r="35" spans="1:37" x14ac:dyDescent="0.25">
      <c r="A35" s="4" t="s">
        <v>21</v>
      </c>
      <c r="B35" s="15">
        <v>0</v>
      </c>
      <c r="C35" s="25">
        <v>190232.7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3">
        <v>0</v>
      </c>
      <c r="J35" s="13">
        <v>0</v>
      </c>
      <c r="K35" s="13">
        <v>16773348.630000001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466612.04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f t="shared" si="3"/>
        <v>17430193.370000001</v>
      </c>
    </row>
    <row r="36" spans="1:37" x14ac:dyDescent="0.25">
      <c r="A36" s="4" t="s">
        <v>22</v>
      </c>
      <c r="B36" s="15">
        <v>0</v>
      </c>
      <c r="C36" s="25">
        <v>0</v>
      </c>
      <c r="D36" s="15">
        <v>0</v>
      </c>
      <c r="E36" s="15">
        <v>0</v>
      </c>
      <c r="F36" s="15">
        <v>632357.4</v>
      </c>
      <c r="G36" s="15">
        <v>0</v>
      </c>
      <c r="H36" s="15">
        <v>0</v>
      </c>
      <c r="I36" s="13">
        <v>0</v>
      </c>
      <c r="J36" s="13">
        <v>0</v>
      </c>
      <c r="K36" s="13">
        <v>9563545.5099999998</v>
      </c>
      <c r="L36" s="13">
        <v>214980.25</v>
      </c>
      <c r="M36" s="13">
        <v>0</v>
      </c>
      <c r="N36" s="13">
        <v>0</v>
      </c>
      <c r="O36" s="13">
        <v>0</v>
      </c>
      <c r="P36" s="13">
        <v>1147292.67</v>
      </c>
      <c r="Q36" s="13">
        <v>610000</v>
      </c>
      <c r="R36" s="13">
        <v>0</v>
      </c>
      <c r="S36" s="13">
        <v>377104.94</v>
      </c>
      <c r="T36" s="13">
        <v>0</v>
      </c>
      <c r="U36" s="13">
        <v>0</v>
      </c>
      <c r="V36" s="13">
        <v>0</v>
      </c>
      <c r="W36" s="13">
        <v>11693848.83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7200374.3099999996</v>
      </c>
      <c r="AD36" s="13">
        <v>0</v>
      </c>
      <c r="AE36" s="13">
        <v>500983.36</v>
      </c>
      <c r="AF36" s="13">
        <v>0</v>
      </c>
      <c r="AG36" s="13">
        <v>7361777.5</v>
      </c>
      <c r="AH36" s="13">
        <v>7528902.7400000002</v>
      </c>
      <c r="AI36" s="13">
        <v>5319989.05</v>
      </c>
      <c r="AJ36" s="13">
        <v>5639841</v>
      </c>
      <c r="AK36" s="13">
        <f t="shared" si="3"/>
        <v>57790997.559999995</v>
      </c>
    </row>
    <row r="37" spans="1:37" x14ac:dyDescent="0.25">
      <c r="A37" s="4" t="s">
        <v>23</v>
      </c>
      <c r="B37" s="15">
        <v>47422112.640000001</v>
      </c>
      <c r="C37" s="25">
        <v>9831760.1500000004</v>
      </c>
      <c r="D37" s="15">
        <v>30291636.039999999</v>
      </c>
      <c r="E37" s="15">
        <v>15400248.939999999</v>
      </c>
      <c r="F37" s="15">
        <v>1633358.63</v>
      </c>
      <c r="G37" s="15">
        <v>71665450.540000007</v>
      </c>
      <c r="H37" s="15">
        <v>1697987.91</v>
      </c>
      <c r="I37" s="13">
        <v>0</v>
      </c>
      <c r="J37" s="13">
        <v>-1297510.53</v>
      </c>
      <c r="K37" s="13">
        <v>-37788019.530000001</v>
      </c>
      <c r="L37" s="13">
        <v>-3807821.2</v>
      </c>
      <c r="M37" s="13">
        <v>1338054.8599999999</v>
      </c>
      <c r="N37" s="13">
        <v>-731982.21</v>
      </c>
      <c r="O37" s="13">
        <v>324306.81</v>
      </c>
      <c r="P37" s="13">
        <v>6501322.3899999997</v>
      </c>
      <c r="Q37" s="13">
        <v>1329067.8</v>
      </c>
      <c r="R37" s="13">
        <v>8421141.3000000007</v>
      </c>
      <c r="S37" s="13">
        <v>728967.79</v>
      </c>
      <c r="T37" s="13">
        <v>-39180421.32</v>
      </c>
      <c r="U37" s="13">
        <v>489155984.37</v>
      </c>
      <c r="V37" s="13">
        <v>2383734.2799999998</v>
      </c>
      <c r="W37" s="13">
        <v>29566683.949999999</v>
      </c>
      <c r="X37" s="13">
        <v>-75590236.300000027</v>
      </c>
      <c r="Y37" s="13">
        <v>-11689858.699999999</v>
      </c>
      <c r="Z37" s="13">
        <v>11987303.73</v>
      </c>
      <c r="AA37" s="13">
        <v>-14721508.859999999</v>
      </c>
      <c r="AB37" s="13">
        <v>7644721.3600000003</v>
      </c>
      <c r="AC37" s="13">
        <v>37447438.659999996</v>
      </c>
      <c r="AD37" s="13">
        <v>-1902719.38</v>
      </c>
      <c r="AE37" s="13">
        <v>17503102.780000001</v>
      </c>
      <c r="AF37" s="13">
        <v>-64457313.159999996</v>
      </c>
      <c r="AG37" s="13">
        <v>16737613.710000001</v>
      </c>
      <c r="AH37" s="13">
        <v>38430402.450000003</v>
      </c>
      <c r="AI37" s="13">
        <v>15731431.439999999</v>
      </c>
      <c r="AJ37" s="13">
        <v>196109374</v>
      </c>
      <c r="AK37" s="13">
        <f t="shared" si="3"/>
        <v>808115815.34000003</v>
      </c>
    </row>
    <row r="38" spans="1:37" x14ac:dyDescent="0.25">
      <c r="A38" s="4" t="s">
        <v>24</v>
      </c>
      <c r="B38" s="15">
        <v>620090.4</v>
      </c>
      <c r="C38" s="25">
        <v>820416.08</v>
      </c>
      <c r="D38" s="25">
        <v>-241577.02000000095</v>
      </c>
      <c r="E38" s="15">
        <v>10132632.799999997</v>
      </c>
      <c r="F38" s="25">
        <v>668227.36</v>
      </c>
      <c r="G38" s="15">
        <v>995219.91</v>
      </c>
      <c r="H38" s="15">
        <v>413767.67</v>
      </c>
      <c r="I38" s="13">
        <v>-1046545.38</v>
      </c>
      <c r="J38" s="28">
        <v>-262522.12</v>
      </c>
      <c r="K38" s="13">
        <v>-1524478.1</v>
      </c>
      <c r="L38" s="13">
        <v>826628.53</v>
      </c>
      <c r="M38" s="13">
        <v>2224714.8199999956</v>
      </c>
      <c r="N38" s="13">
        <v>-254810.35</v>
      </c>
      <c r="O38" s="13">
        <v>204264.44</v>
      </c>
      <c r="P38" s="13">
        <v>1522063.85</v>
      </c>
      <c r="Q38" s="13">
        <v>-426954.79750000098</v>
      </c>
      <c r="R38" s="13">
        <v>844724.45050000399</v>
      </c>
      <c r="S38" s="13">
        <v>62492.21</v>
      </c>
      <c r="T38" s="13">
        <v>-362404.8</v>
      </c>
      <c r="U38" s="13">
        <v>48464453.839999996</v>
      </c>
      <c r="V38" s="13">
        <v>22919.97</v>
      </c>
      <c r="W38" s="13">
        <v>7405738.29</v>
      </c>
      <c r="X38" s="13">
        <v>-10917111.849999964</v>
      </c>
      <c r="Y38" s="13">
        <v>23953303.809999999</v>
      </c>
      <c r="Z38" s="28">
        <v>-12464752.810000004</v>
      </c>
      <c r="AA38" s="13">
        <v>539803.5</v>
      </c>
      <c r="AB38" s="13">
        <v>-111779.42</v>
      </c>
      <c r="AC38" s="13">
        <v>5655197.5</v>
      </c>
      <c r="AD38" s="13">
        <v>1260077.1599999999</v>
      </c>
      <c r="AE38" s="13">
        <v>1445863.97</v>
      </c>
      <c r="AF38" s="13">
        <v>27218.9</v>
      </c>
      <c r="AG38" s="13">
        <v>5869848.1399999997</v>
      </c>
      <c r="AH38" s="13">
        <v>5640370.79</v>
      </c>
      <c r="AI38" s="13">
        <v>2639923.61</v>
      </c>
      <c r="AJ38" s="13">
        <v>-65071833</v>
      </c>
      <c r="AK38" s="13">
        <f t="shared" si="3"/>
        <v>29575192.35300003</v>
      </c>
    </row>
    <row r="39" spans="1:37" x14ac:dyDescent="0.25">
      <c r="A39" s="7" t="s">
        <v>25</v>
      </c>
      <c r="B39" s="16">
        <f t="shared" ref="B39:I39" si="10">+SUM(B33:B38)</f>
        <v>73683908.800000012</v>
      </c>
      <c r="C39" s="16">
        <f t="shared" si="10"/>
        <v>15258248.610000001</v>
      </c>
      <c r="D39" s="16">
        <f t="shared" si="10"/>
        <v>61717237.439999998</v>
      </c>
      <c r="E39" s="16">
        <f t="shared" si="10"/>
        <v>52968591.709999993</v>
      </c>
      <c r="F39" s="16">
        <f t="shared" si="10"/>
        <v>9933943.3900000006</v>
      </c>
      <c r="G39" s="16">
        <f t="shared" si="10"/>
        <v>83139076.650000006</v>
      </c>
      <c r="H39" s="16">
        <f t="shared" si="10"/>
        <v>2211755.58</v>
      </c>
      <c r="I39" s="16">
        <f t="shared" si="10"/>
        <v>3453454.62</v>
      </c>
      <c r="J39" s="16">
        <f t="shared" ref="J39:O39" si="11">+SUM(J33:J38)</f>
        <v>3253009.3499999996</v>
      </c>
      <c r="K39" s="16">
        <f t="shared" si="11"/>
        <v>2091242.3499999954</v>
      </c>
      <c r="L39" s="16">
        <f t="shared" si="11"/>
        <v>12233787.58</v>
      </c>
      <c r="M39" s="16">
        <f t="shared" si="11"/>
        <v>8773769.679999996</v>
      </c>
      <c r="N39" s="16">
        <f t="shared" si="11"/>
        <v>4713207.4400000004</v>
      </c>
      <c r="O39" s="16">
        <f t="shared" si="11"/>
        <v>6468923.0700000003</v>
      </c>
      <c r="P39" s="18">
        <f>+SUM(P33:P38)</f>
        <v>15170678.909999998</v>
      </c>
      <c r="Q39" s="18">
        <f>+SUM(Q33:Q38)</f>
        <v>26201286.822500002</v>
      </c>
      <c r="R39" s="18">
        <f t="shared" ref="R39" si="12">+SUM(R33:R38)</f>
        <v>15339794.770500004</v>
      </c>
      <c r="S39" s="18">
        <f t="shared" ref="S39:AC39" si="13">+SUM(S33:S38)</f>
        <v>7808135.1699999999</v>
      </c>
      <c r="T39" s="18">
        <f t="shared" si="13"/>
        <v>3101574.6099999966</v>
      </c>
      <c r="U39" s="18">
        <f t="shared" si="13"/>
        <v>745873531.90999997</v>
      </c>
      <c r="V39" s="18">
        <f t="shared" si="13"/>
        <v>5908062.0899999989</v>
      </c>
      <c r="W39" s="18">
        <f t="shared" si="13"/>
        <v>204615431.06999999</v>
      </c>
      <c r="X39" s="18">
        <f t="shared" si="13"/>
        <v>33880400.980000004</v>
      </c>
      <c r="Y39" s="18">
        <f t="shared" si="13"/>
        <v>187297053.44000003</v>
      </c>
      <c r="Z39" s="18">
        <f t="shared" si="13"/>
        <v>3540050.9199999962</v>
      </c>
      <c r="AA39" s="18">
        <f t="shared" si="13"/>
        <v>9253511.3299999982</v>
      </c>
      <c r="AB39" s="18">
        <f t="shared" si="13"/>
        <v>14395501.939999999</v>
      </c>
      <c r="AC39" s="18">
        <f t="shared" si="13"/>
        <v>101138434.53</v>
      </c>
      <c r="AD39" s="18">
        <f>+SUM(AD33:AD38)</f>
        <v>2403088.4000000004</v>
      </c>
      <c r="AE39" s="18">
        <f t="shared" ref="AE39:AF39" si="14">+SUM(AE33:AE38)</f>
        <v>32317803.449999999</v>
      </c>
      <c r="AF39" s="18">
        <f t="shared" si="14"/>
        <v>7745866.8300000075</v>
      </c>
      <c r="AG39" s="18">
        <f>+SUM(AG33:AG38)</f>
        <v>113169239.35000001</v>
      </c>
      <c r="AH39" s="18">
        <f t="shared" ref="AH39:AJ39" si="15">+SUM(AH33:AH38)</f>
        <v>202742292.25000003</v>
      </c>
      <c r="AI39" s="18">
        <f t="shared" si="15"/>
        <v>81946109.099999994</v>
      </c>
      <c r="AJ39" s="18">
        <f t="shared" si="15"/>
        <v>213979965</v>
      </c>
      <c r="AK39" s="18">
        <f t="shared" si="3"/>
        <v>2367727969.1430001</v>
      </c>
    </row>
    <row r="40" spans="1:37" x14ac:dyDescent="0.25">
      <c r="A40" s="11" t="s">
        <v>26</v>
      </c>
      <c r="B40" s="30">
        <f>+B31+B39</f>
        <v>212630304.19999999</v>
      </c>
      <c r="C40" s="30">
        <f>+C31+C39</f>
        <v>46656128.399999999</v>
      </c>
      <c r="D40" s="30">
        <f>+D31+D39</f>
        <v>150795787.51999998</v>
      </c>
      <c r="E40" s="30">
        <f t="shared" ref="E40:J40" si="16">+E31+E39</f>
        <v>295236108.73000002</v>
      </c>
      <c r="F40" s="30">
        <v>50037522.469999991</v>
      </c>
      <c r="G40" s="30">
        <f t="shared" si="16"/>
        <v>136008213.65000001</v>
      </c>
      <c r="H40" s="30">
        <f t="shared" si="16"/>
        <v>22026363.859999999</v>
      </c>
      <c r="I40" s="30">
        <f t="shared" si="16"/>
        <v>4500000</v>
      </c>
      <c r="J40" s="30">
        <f t="shared" si="16"/>
        <v>9122222.4699999988</v>
      </c>
      <c r="K40" s="30">
        <f>+K31+K39</f>
        <v>102284719.24999999</v>
      </c>
      <c r="L40" s="30">
        <f>+L31+L39</f>
        <v>84242724.639999986</v>
      </c>
      <c r="M40" s="30">
        <f>+M31+M39</f>
        <v>154527868.53350911</v>
      </c>
      <c r="N40" s="30">
        <f t="shared" ref="N40:P40" si="17">+N31+N39</f>
        <v>5700000</v>
      </c>
      <c r="O40" s="30">
        <f t="shared" si="17"/>
        <v>19535677.850000001</v>
      </c>
      <c r="P40" s="30">
        <f t="shared" si="17"/>
        <v>90649560.159999996</v>
      </c>
      <c r="Q40" s="30">
        <f>+Q31+Q39</f>
        <v>97096628.186000004</v>
      </c>
      <c r="R40" s="30">
        <f t="shared" ref="R40" si="18">+R31+R39</f>
        <v>97664995.755099997</v>
      </c>
      <c r="S40" s="30">
        <f t="shared" ref="S40:T40" si="19">+S31+S39</f>
        <v>18466888.479999997</v>
      </c>
      <c r="T40" s="30">
        <f t="shared" si="19"/>
        <v>4059434.1899999967</v>
      </c>
      <c r="U40" s="30">
        <f t="shared" ref="U40" si="20">+U31+U39</f>
        <v>3063919633.6799998</v>
      </c>
      <c r="V40" s="30">
        <f t="shared" ref="V40" si="21">+V31+V39</f>
        <v>12245205.779999999</v>
      </c>
      <c r="W40" s="30">
        <f t="shared" ref="W40" si="22">+W31+W39</f>
        <v>517712135.23999995</v>
      </c>
      <c r="X40" s="30">
        <f t="shared" ref="X40" si="23">+X31+X39</f>
        <v>857322656.08000004</v>
      </c>
      <c r="Y40" s="30">
        <f t="shared" ref="Y40" si="24">+Y31+Y39</f>
        <v>1879905179.47</v>
      </c>
      <c r="Z40" s="30">
        <v>691060954.63999999</v>
      </c>
      <c r="AA40" s="30">
        <f t="shared" ref="AA40:AB40" si="25">+AA31+AA39</f>
        <v>56143645.200000003</v>
      </c>
      <c r="AB40" s="30">
        <f t="shared" si="25"/>
        <v>23546340.93</v>
      </c>
      <c r="AC40" s="30">
        <f>+AC31+AC39</f>
        <v>324324386.89999998</v>
      </c>
      <c r="AD40" s="30">
        <f t="shared" ref="AD40" si="26">+AD31+AD39</f>
        <v>25942119.859999999</v>
      </c>
      <c r="AE40" s="30">
        <f t="shared" ref="AE40:AJ40" si="27">+AE31+AE39</f>
        <v>60833981.849999994</v>
      </c>
      <c r="AF40" s="30">
        <f t="shared" si="27"/>
        <v>212967896.42000002</v>
      </c>
      <c r="AG40" s="30">
        <f t="shared" si="27"/>
        <v>662090782.1400001</v>
      </c>
      <c r="AH40" s="30">
        <f t="shared" si="27"/>
        <v>577582548.99000001</v>
      </c>
      <c r="AI40" s="30">
        <f t="shared" si="27"/>
        <v>336991765.90999997</v>
      </c>
      <c r="AJ40" s="30">
        <f t="shared" si="27"/>
        <v>1429255014</v>
      </c>
      <c r="AK40" s="15">
        <f t="shared" si="3"/>
        <v>12333085395.434608</v>
      </c>
    </row>
    <row r="41" spans="1:37" x14ac:dyDescent="0.25">
      <c r="A41" s="4" t="s">
        <v>27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/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1422955835.04</v>
      </c>
      <c r="Z41" s="13">
        <v>0</v>
      </c>
      <c r="AA41" s="13">
        <v>0</v>
      </c>
      <c r="AB41" s="13"/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</row>
    <row r="42" spans="1:37" ht="15.75" thickBot="1" x14ac:dyDescent="0.3">
      <c r="A42" s="12" t="s">
        <v>28</v>
      </c>
      <c r="B42" s="17">
        <v>273628703.83999997</v>
      </c>
      <c r="C42" s="17">
        <v>19862576.219999999</v>
      </c>
      <c r="D42" s="17">
        <v>12073264.07</v>
      </c>
      <c r="E42" s="17">
        <v>3732706.32</v>
      </c>
      <c r="F42" s="17">
        <v>1548470.8199999998</v>
      </c>
      <c r="G42" s="17">
        <v>52181517.350000001</v>
      </c>
      <c r="H42" s="17">
        <v>1743160.55</v>
      </c>
      <c r="I42" s="14">
        <v>0</v>
      </c>
      <c r="J42" s="14">
        <v>0</v>
      </c>
      <c r="K42" s="14">
        <v>237049946.63999999</v>
      </c>
      <c r="L42" s="14">
        <v>4327030.76</v>
      </c>
      <c r="M42" s="14">
        <v>0</v>
      </c>
      <c r="N42" s="14">
        <v>0</v>
      </c>
      <c r="O42" s="14">
        <v>0</v>
      </c>
      <c r="P42" s="14">
        <v>20743463.190000001</v>
      </c>
      <c r="Q42" s="14">
        <v>1926937.7899999998</v>
      </c>
      <c r="R42" s="14"/>
      <c r="S42" s="14">
        <v>0</v>
      </c>
      <c r="T42" s="14">
        <v>0</v>
      </c>
      <c r="U42" s="14">
        <v>3955475093.5100002</v>
      </c>
      <c r="V42" s="14">
        <v>4741979.96</v>
      </c>
      <c r="W42" s="14">
        <v>2464463915.7199998</v>
      </c>
      <c r="X42" s="14">
        <v>0</v>
      </c>
      <c r="Y42" s="14">
        <v>2957792732.8800001</v>
      </c>
      <c r="Z42" s="14">
        <v>0</v>
      </c>
      <c r="AA42" s="14">
        <v>59295999.630000003</v>
      </c>
      <c r="AB42" s="14">
        <v>363231.04</v>
      </c>
      <c r="AC42" s="14">
        <v>8126703.3099999996</v>
      </c>
      <c r="AD42" s="14">
        <v>1378618.93</v>
      </c>
      <c r="AE42" s="14">
        <v>6543730.7300000004</v>
      </c>
      <c r="AF42" s="14">
        <v>0</v>
      </c>
      <c r="AG42" s="14">
        <v>3858919.74</v>
      </c>
      <c r="AH42" s="14">
        <v>64839689.259999998</v>
      </c>
      <c r="AI42" s="14">
        <v>1300273463.3199999</v>
      </c>
      <c r="AJ42" s="14">
        <v>0</v>
      </c>
      <c r="AK42" s="14">
        <f t="shared" si="3"/>
        <v>11455971855.579998</v>
      </c>
    </row>
    <row r="43" spans="1:37" x14ac:dyDescent="0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pans="1:37" ht="15.75" x14ac:dyDescent="0.25">
      <c r="A44" s="27" t="s">
        <v>59</v>
      </c>
    </row>
    <row r="45" spans="1:37" x14ac:dyDescent="0.25">
      <c r="A45" s="24" t="s">
        <v>68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</sheetData>
  <pageMargins left="0.25" right="0.25" top="0.75" bottom="0.75" header="0.3" footer="0.3"/>
  <pageSetup paperSize="5" scale="28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Financiera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Paola González Hernández</dc:creator>
  <cp:lastModifiedBy>Bertín Rojas Cereceda</cp:lastModifiedBy>
  <cp:lastPrinted>2016-08-16T21:07:40Z</cp:lastPrinted>
  <dcterms:created xsi:type="dcterms:W3CDTF">2016-01-21T19:36:10Z</dcterms:created>
  <dcterms:modified xsi:type="dcterms:W3CDTF">2016-08-16T21:07:43Z</dcterms:modified>
</cp:coreProperties>
</file>