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04\09 Publicar estados financieros diciembre 2015\"/>
    </mc:Choice>
  </mc:AlternateContent>
  <bookViews>
    <workbookView xWindow="41220" yWindow="0" windowWidth="5976" windowHeight="5952" tabRatio="902"/>
  </bookViews>
  <sheets>
    <sheet name="Estado de Situación IMF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3" l="1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Y38" i="3"/>
  <c r="Y37" i="3"/>
  <c r="Y36" i="3"/>
  <c r="Y35" i="3"/>
  <c r="Y33" i="3"/>
  <c r="Y32" i="3"/>
  <c r="X31" i="3"/>
  <c r="W31" i="3"/>
  <c r="W40" i="3" s="1"/>
  <c r="V31" i="3"/>
  <c r="U31" i="3"/>
  <c r="T31" i="3"/>
  <c r="S31" i="3"/>
  <c r="S40" i="3" s="1"/>
  <c r="R31" i="3"/>
  <c r="Q31" i="3"/>
  <c r="P31" i="3"/>
  <c r="P40" i="3" s="1"/>
  <c r="O31" i="3"/>
  <c r="N31" i="3"/>
  <c r="M31" i="3"/>
  <c r="M40" i="3" s="1"/>
  <c r="L31" i="3"/>
  <c r="K31" i="3"/>
  <c r="J31" i="3"/>
  <c r="I31" i="3"/>
  <c r="H31" i="3"/>
  <c r="G31" i="3"/>
  <c r="F31" i="3"/>
  <c r="E31" i="3"/>
  <c r="D31" i="3"/>
  <c r="C31" i="3"/>
  <c r="B31" i="3"/>
  <c r="Y30" i="3"/>
  <c r="Y29" i="3"/>
  <c r="Y28" i="3"/>
  <c r="Y27" i="3"/>
  <c r="Y26" i="3"/>
  <c r="Y25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Y22" i="3"/>
  <c r="Y21" i="3"/>
  <c r="Y20" i="3"/>
  <c r="Y19" i="3"/>
  <c r="Y18" i="3"/>
  <c r="Y17" i="3"/>
  <c r="Y16" i="3"/>
  <c r="Y15" i="3"/>
  <c r="Y14" i="3"/>
  <c r="C40" i="3" l="1"/>
  <c r="Y23" i="3"/>
  <c r="H40" i="3"/>
  <c r="I40" i="3"/>
  <c r="L40" i="3"/>
  <c r="V40" i="3"/>
  <c r="D40" i="3"/>
  <c r="E40" i="3"/>
  <c r="G40" i="3"/>
  <c r="J40" i="3"/>
  <c r="N40" i="3"/>
  <c r="Q40" i="3"/>
  <c r="T40" i="3"/>
  <c r="X40" i="3"/>
  <c r="B40" i="3"/>
  <c r="F40" i="3"/>
  <c r="K40" i="3"/>
  <c r="O40" i="3"/>
  <c r="R40" i="3"/>
  <c r="U40" i="3"/>
  <c r="Y39" i="3"/>
  <c r="Y31" i="3"/>
  <c r="Y34" i="3"/>
  <c r="Y40" i="3" l="1"/>
</calcChain>
</file>

<file path=xl/sharedStrings.xml><?xml version="1.0" encoding="utf-8"?>
<sst xmlns="http://schemas.openxmlformats.org/spreadsheetml/2006/main" count="60" uniqueCount="60">
  <si>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</si>
  <si>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</si>
  <si>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</si>
  <si>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</si>
  <si>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</si>
  <si>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</si>
  <si>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</si>
  <si>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</si>
  <si>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</si>
  <si>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</si>
  <si>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</si>
  <si>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</si>
  <si>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</si>
  <si>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</si>
  <si>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</si>
  <si>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</si>
  <si>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</si>
  <si>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</si>
  <si>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</si>
  <si>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</si>
  <si>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</si>
  <si>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</si>
  <si>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</si>
  <si>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</si>
  <si>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</si>
  <si>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</si>
  <si>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</si>
  <si>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</si>
  <si>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</si>
  <si>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>Cifras expresadas en Córdobas</t>
  </si>
  <si>
    <t>ACODEP</t>
  </si>
  <si>
    <t xml:space="preserve">ADIM </t>
  </si>
  <si>
    <t>ALDEA GLOBAL</t>
  </si>
  <si>
    <t>AMC Nicaragua S.A.</t>
  </si>
  <si>
    <t xml:space="preserve">ASODENIC </t>
  </si>
  <si>
    <t>CAFINSA</t>
  </si>
  <si>
    <t xml:space="preserve">CONFIANSA </t>
  </si>
  <si>
    <t xml:space="preserve">FUDEMI </t>
  </si>
  <si>
    <t xml:space="preserve">FUNDACION 4i 2000 </t>
  </si>
  <si>
    <t>FUNDACION FDL</t>
  </si>
  <si>
    <t xml:space="preserve">FUNDEMUJER </t>
  </si>
  <si>
    <t>FUNDENUSE S.A.</t>
  </si>
  <si>
    <t>GMG SERVICIOS Nicaragua S.A.</t>
  </si>
  <si>
    <t>LEON 2000 IMF S.A.</t>
  </si>
  <si>
    <t xml:space="preserve">MI CREDITO S.A. </t>
  </si>
  <si>
    <t>PANA PANA</t>
  </si>
  <si>
    <t>PRESTANIC</t>
  </si>
  <si>
    <t>PRODESA CORP S.A.</t>
  </si>
  <si>
    <t>PROMUJER LLC Nic</t>
  </si>
  <si>
    <t>TOTAL</t>
  </si>
  <si>
    <t>AL 31 DE DICIEMBRE DEL 2015</t>
  </si>
  <si>
    <t>SERFIGSA</t>
  </si>
  <si>
    <t>Tipo de Cambio Oficial al 31/12/2015 es de C$27.9283 por US$1 dólar</t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</si>
  <si>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</si>
  <si>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UNICOSERVI</t>
  </si>
  <si>
    <t>MERCAPITAL S.A.</t>
  </si>
  <si>
    <t>Provisiones para incobrabilidad de la cartera de crédito</t>
  </si>
  <si>
    <t>GENTE MÁS GENTE S.A.</t>
  </si>
  <si>
    <t>INSTITUCIONES DE MICROFINANZAS</t>
  </si>
  <si>
    <t xml:space="preserve">ESTADO DE SITUACIÓN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</si>
</sst>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7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4" xfId="0" applyBorder="1"/>
    <xf numFmtId="4" fontId="0" fillId="0" borderId="0" xfId="0" applyNumberForma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0" fontId="0" fillId="0" borderId="4" xfId="0" applyNumberFormat="1" applyBorder="1"/>
    <xf numFmtId="40" fontId="0" fillId="0" borderId="5" xfId="0" applyNumberFormat="1" applyBorder="1"/>
    <xf numFmtId="40" fontId="0" fillId="0" borderId="4" xfId="0" applyNumberFormat="1" applyBorder="1" applyAlignment="1">
      <alignment horizontal="right"/>
    </xf>
    <xf numFmtId="40" fontId="1" fillId="4" borderId="4" xfId="0" applyNumberFormat="1" applyFont="1" applyFill="1" applyBorder="1" applyAlignment="1">
      <alignment horizontal="right"/>
    </xf>
    <xf numFmtId="40" fontId="0" fillId="0" borderId="5" xfId="0" applyNumberFormat="1" applyBorder="1" applyAlignment="1">
      <alignment horizontal="right"/>
    </xf>
    <xf numFmtId="39" fontId="1" fillId="4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4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40" fontId="0" fillId="0" borderId="4" xfId="0" applyNumberFormat="1" applyFill="1" applyBorder="1" applyAlignment="1">
      <alignment horizontal="right"/>
    </xf>
    <xf numFmtId="0" fontId="5" fillId="7" borderId="0" xfId="0" applyFont="1" applyFill="1"/>
    <xf numFmtId="40" fontId="0" fillId="0" borderId="4" xfId="0" applyNumberFormat="1" applyFill="1" applyBorder="1"/>
    <xf numFmtId="0" fontId="0" fillId="0" borderId="2" xfId="0" applyFill="1" applyBorder="1" applyAlignment="1">
      <alignment horizontal="left"/>
    </xf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46463</xdr:colOff>
      <xdr:row>0</xdr:row>
      <xdr:rowOff>37172</xdr:rowOff>
    </xdr:from>
    <xdr:to>
      <xdr:col>1</xdr:col>
      <xdr:colOff>130098</xdr:colOff>
      <xdr:row>5</xdr:row>
      <xdr:rowOff>82360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3" y="37172"/>
          <a:ext cx="4906537" cy="974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49"/>
  <sheetViews>
    <sheetView tabSelected="1" zoomScale="82" zoomScaleNormal="82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A9" sqref="A9"/>
    </sheetView>
  </sheetViews>
  <sheetFormatPr baseColWidth="10" defaultRowHeight="14.4" x14ac:dyDescent="0.3"/>
  <cols>
    <col min="1" max="1" width="70.33203125" bestFit="1" customWidth="1"/>
    <col min="2" max="2" width="15" bestFit="1" customWidth="1"/>
    <col min="3" max="3" width="13.88671875" bestFit="1" customWidth="1"/>
    <col min="4" max="4" width="15" bestFit="1" customWidth="1"/>
    <col min="5" max="5" width="16" customWidth="1"/>
    <col min="6" max="6" width="15" bestFit="1" customWidth="1"/>
    <col min="7" max="7" width="13.5546875" bestFit="1" customWidth="1"/>
    <col min="8" max="9" width="13.88671875" bestFit="1" customWidth="1"/>
    <col min="10" max="10" width="19" bestFit="1" customWidth="1"/>
    <col min="11" max="11" width="16.5546875" bestFit="1" customWidth="1"/>
    <col min="12" max="12" width="14.109375" bestFit="1" customWidth="1"/>
    <col min="13" max="13" width="16.5546875" bestFit="1" customWidth="1"/>
    <col min="14" max="14" width="22.109375" bestFit="1" customWidth="1"/>
    <col min="15" max="15" width="19.6640625" customWidth="1"/>
    <col min="16" max="16" width="18.44140625" bestFit="1" customWidth="1"/>
    <col min="17" max="17" width="16.33203125" bestFit="1" customWidth="1"/>
    <col min="18" max="18" width="15.44140625" bestFit="1" customWidth="1"/>
    <col min="19" max="19" width="13.88671875" bestFit="1" customWidth="1"/>
    <col min="20" max="20" width="15" bestFit="1" customWidth="1"/>
    <col min="21" max="21" width="18.6640625" bestFit="1" customWidth="1"/>
    <col min="22" max="22" width="17.6640625" bestFit="1" customWidth="1"/>
    <col min="23" max="24" width="16.5546875" bestFit="1" customWidth="1"/>
    <col min="25" max="25" width="17.6640625" bestFit="1" customWidth="1"/>
  </cols>
  <sheetData>
    <row r="5" spans="1:25" x14ac:dyDescent="0.3">
      <c r="L5" s="29"/>
      <c r="M5" s="29"/>
    </row>
    <row r="6" spans="1:25" x14ac:dyDescent="0.3">
      <c r="T6" s="29"/>
      <c r="X6" s="29"/>
    </row>
    <row r="7" spans="1:25" x14ac:dyDescent="0.3">
      <c r="A7" s="2" t="s">
        <v>58</v>
      </c>
    </row>
    <row r="8" spans="1:25" x14ac:dyDescent="0.3">
      <c r="A8" s="2" t="s">
        <v>59</v>
      </c>
    </row>
    <row r="9" spans="1:25" x14ac:dyDescent="0.3">
      <c r="A9" s="2" t="s">
        <v>50</v>
      </c>
    </row>
    <row r="10" spans="1:25" x14ac:dyDescent="0.3">
      <c r="A10" s="2" t="s">
        <v>29</v>
      </c>
      <c r="D10" s="19"/>
      <c r="E10" s="19"/>
      <c r="I10" s="19"/>
      <c r="J10" s="19"/>
    </row>
    <row r="11" spans="1:25" ht="11.4" customHeight="1" thickBot="1" x14ac:dyDescent="0.35">
      <c r="A11" s="2"/>
      <c r="D11" s="19"/>
      <c r="E11" s="19"/>
      <c r="G11" s="19"/>
      <c r="I11" s="19"/>
      <c r="J11" s="19"/>
    </row>
    <row r="12" spans="1:25" ht="27" customHeight="1" x14ac:dyDescent="0.3">
      <c r="A12" s="1"/>
      <c r="B12" s="22" t="s">
        <v>30</v>
      </c>
      <c r="C12" s="22" t="s">
        <v>31</v>
      </c>
      <c r="D12" s="22" t="s">
        <v>32</v>
      </c>
      <c r="E12" s="23" t="s">
        <v>33</v>
      </c>
      <c r="F12" s="23" t="s">
        <v>34</v>
      </c>
      <c r="G12" s="22" t="s">
        <v>35</v>
      </c>
      <c r="H12" s="22" t="s">
        <v>36</v>
      </c>
      <c r="I12" s="22" t="s">
        <v>37</v>
      </c>
      <c r="J12" s="23" t="s">
        <v>38</v>
      </c>
      <c r="K12" s="22" t="s">
        <v>39</v>
      </c>
      <c r="L12" s="22" t="s">
        <v>40</v>
      </c>
      <c r="M12" s="22" t="s">
        <v>41</v>
      </c>
      <c r="N12" s="23" t="s">
        <v>57</v>
      </c>
      <c r="O12" s="23" t="s">
        <v>42</v>
      </c>
      <c r="P12" s="23" t="s">
        <v>43</v>
      </c>
      <c r="Q12" s="21" t="s">
        <v>55</v>
      </c>
      <c r="R12" s="23" t="s">
        <v>44</v>
      </c>
      <c r="S12" s="22" t="s">
        <v>45</v>
      </c>
      <c r="T12" s="22" t="s">
        <v>46</v>
      </c>
      <c r="U12" s="23" t="s">
        <v>47</v>
      </c>
      <c r="V12" s="23" t="s">
        <v>48</v>
      </c>
      <c r="W12" s="22" t="s">
        <v>51</v>
      </c>
      <c r="X12" s="22" t="s">
        <v>54</v>
      </c>
      <c r="Y12" s="22" t="s">
        <v>49</v>
      </c>
    </row>
    <row r="13" spans="1:25" x14ac:dyDescent="0.3">
      <c r="A13" s="3" t="s">
        <v>0</v>
      </c>
      <c r="B13" s="8"/>
      <c r="C13" s="8"/>
      <c r="D13" s="8"/>
      <c r="E13" s="8"/>
      <c r="F13" s="8"/>
      <c r="G13" s="2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x14ac:dyDescent="0.3">
      <c r="A14" s="4" t="s">
        <v>1</v>
      </c>
      <c r="B14" s="15">
        <v>1452959.29</v>
      </c>
      <c r="C14" s="15">
        <v>1076067.07</v>
      </c>
      <c r="D14" s="15">
        <v>28920465.77</v>
      </c>
      <c r="E14" s="15">
        <v>1472543.68</v>
      </c>
      <c r="F14" s="15">
        <v>2973144.49</v>
      </c>
      <c r="G14" s="13">
        <v>337249.06</v>
      </c>
      <c r="H14" s="13">
        <v>2753085.32</v>
      </c>
      <c r="I14" s="13">
        <v>3316235.5437000003</v>
      </c>
      <c r="J14" s="13">
        <v>3605500.81</v>
      </c>
      <c r="K14" s="13">
        <v>124982728.2</v>
      </c>
      <c r="L14" s="13">
        <v>605337.17000000004</v>
      </c>
      <c r="M14" s="13">
        <v>43118298.560000002</v>
      </c>
      <c r="N14" s="13">
        <v>19435588.980000004</v>
      </c>
      <c r="O14" s="13">
        <v>96616650.569999993</v>
      </c>
      <c r="P14" s="13">
        <v>1227950.8400000001</v>
      </c>
      <c r="Q14" s="13">
        <v>4595320.9000000004</v>
      </c>
      <c r="R14" s="13">
        <v>56436439.539999999</v>
      </c>
      <c r="S14" s="13">
        <v>14704437</v>
      </c>
      <c r="T14" s="13">
        <v>762242.62</v>
      </c>
      <c r="U14" s="13">
        <v>57163656.130000003</v>
      </c>
      <c r="V14" s="13">
        <v>42569559.990000002</v>
      </c>
      <c r="W14" s="13">
        <v>35652358.409999996</v>
      </c>
      <c r="X14" s="13">
        <v>20796001</v>
      </c>
      <c r="Y14" s="13">
        <f t="shared" ref="Y14:Y22" si="0">+SUM(B14:X14)</f>
        <v>564573820.94369996</v>
      </c>
    </row>
    <row r="15" spans="1:25" x14ac:dyDescent="0.3">
      <c r="A15" s="4" t="s">
        <v>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25473661.170000002</v>
      </c>
      <c r="L15" s="13">
        <v>0</v>
      </c>
      <c r="M15" s="13">
        <v>0</v>
      </c>
      <c r="N15" s="13">
        <v>0</v>
      </c>
      <c r="O15" s="13">
        <v>0</v>
      </c>
      <c r="P15" s="13">
        <v>83784.899999999994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31388846.879999999</v>
      </c>
      <c r="X15" s="13">
        <v>0</v>
      </c>
      <c r="Y15" s="13">
        <f t="shared" si="0"/>
        <v>56946292.950000003</v>
      </c>
    </row>
    <row r="16" spans="1:25" x14ac:dyDescent="0.3">
      <c r="A16" s="4" t="s">
        <v>3</v>
      </c>
      <c r="B16" s="15">
        <v>124296691.34999999</v>
      </c>
      <c r="C16" s="15">
        <v>35600730.18</v>
      </c>
      <c r="D16" s="15">
        <v>114199777.13</v>
      </c>
      <c r="E16" s="15">
        <v>44873330.369999997</v>
      </c>
      <c r="F16" s="15">
        <v>95183134.620000005</v>
      </c>
      <c r="G16" s="13">
        <v>6828874.3799999999</v>
      </c>
      <c r="H16" s="13">
        <v>70652665.200000003</v>
      </c>
      <c r="I16" s="13">
        <v>85089989.706700012</v>
      </c>
      <c r="J16" s="13">
        <v>0</v>
      </c>
      <c r="K16" s="13">
        <v>2569754195.9400001</v>
      </c>
      <c r="L16" s="13">
        <v>9835825.2200000007</v>
      </c>
      <c r="M16" s="13">
        <v>445526586.94999999</v>
      </c>
      <c r="N16" s="13">
        <v>721410322.85000002</v>
      </c>
      <c r="O16" s="13">
        <v>1320709031.04</v>
      </c>
      <c r="P16" s="13">
        <v>39805729.369999997</v>
      </c>
      <c r="Q16" s="13">
        <v>16885214.50571432</v>
      </c>
      <c r="R16" s="13">
        <v>266498517.81999999</v>
      </c>
      <c r="S16" s="13">
        <v>39084488</v>
      </c>
      <c r="T16" s="13">
        <v>158592024.25999999</v>
      </c>
      <c r="U16" s="13">
        <v>593598057.86000001</v>
      </c>
      <c r="V16" s="13">
        <v>524316921.14999998</v>
      </c>
      <c r="W16" s="13">
        <v>256144419.91</v>
      </c>
      <c r="X16" s="13">
        <v>1392821225</v>
      </c>
      <c r="Y16" s="13">
        <f t="shared" si="0"/>
        <v>8931707752.8124123</v>
      </c>
    </row>
    <row r="17" spans="1:25" s="19" customFormat="1" x14ac:dyDescent="0.3">
      <c r="A17" s="28" t="s">
        <v>56</v>
      </c>
      <c r="B17" s="25">
        <v>-19861096.899999999</v>
      </c>
      <c r="C17" s="25">
        <v>-1592514.8</v>
      </c>
      <c r="D17" s="25">
        <v>-3130466.8850000012</v>
      </c>
      <c r="E17" s="25">
        <v>-2516028.77</v>
      </c>
      <c r="F17" s="25">
        <v>-5228251.08</v>
      </c>
      <c r="G17" s="27">
        <v>-1540915.96</v>
      </c>
      <c r="H17" s="27">
        <v>-4113112.5539000002</v>
      </c>
      <c r="I17" s="27">
        <v>-1910732.8894</v>
      </c>
      <c r="J17" s="13">
        <v>0</v>
      </c>
      <c r="K17" s="27">
        <v>-68205849.950000003</v>
      </c>
      <c r="L17" s="27">
        <v>-226196.16</v>
      </c>
      <c r="M17" s="27">
        <v>-8738331.2199999988</v>
      </c>
      <c r="N17" s="27">
        <v>-49395362.520000003</v>
      </c>
      <c r="O17" s="27">
        <v>-112849868.53000002</v>
      </c>
      <c r="P17" s="27">
        <v>-2263458.4300000002</v>
      </c>
      <c r="Q17" s="27">
        <v>-779174.3600000001</v>
      </c>
      <c r="R17" s="27">
        <v>-8639337.870000001</v>
      </c>
      <c r="S17" s="27">
        <v>-2503927</v>
      </c>
      <c r="T17" s="27">
        <v>-25033989.170000002</v>
      </c>
      <c r="U17" s="27">
        <v>-17687428.440000001</v>
      </c>
      <c r="V17" s="27">
        <v>-10342271.26</v>
      </c>
      <c r="W17" s="27">
        <v>-12680049.16</v>
      </c>
      <c r="X17" s="27">
        <v>-91996520</v>
      </c>
      <c r="Y17" s="27">
        <f t="shared" si="0"/>
        <v>-451234883.9083001</v>
      </c>
    </row>
    <row r="18" spans="1:25" x14ac:dyDescent="0.3">
      <c r="A18" s="4" t="s">
        <v>4</v>
      </c>
      <c r="B18" s="15">
        <v>0</v>
      </c>
      <c r="C18" s="15">
        <v>0</v>
      </c>
      <c r="D18" s="15">
        <v>407060.68</v>
      </c>
      <c r="E18" s="15">
        <v>0</v>
      </c>
      <c r="F18" s="15">
        <v>0</v>
      </c>
      <c r="G18" s="13">
        <v>271867.43</v>
      </c>
      <c r="H18" s="13">
        <v>0</v>
      </c>
      <c r="I18" s="13">
        <v>1008410.6391999996</v>
      </c>
      <c r="J18" s="13">
        <v>360</v>
      </c>
      <c r="K18" s="13">
        <v>4159860.6599999964</v>
      </c>
      <c r="L18" s="13">
        <v>0</v>
      </c>
      <c r="M18" s="13">
        <v>61734.95</v>
      </c>
      <c r="N18" s="13">
        <v>0</v>
      </c>
      <c r="O18" s="13">
        <v>0</v>
      </c>
      <c r="P18" s="13">
        <v>138000</v>
      </c>
      <c r="Q18" s="13">
        <v>0</v>
      </c>
      <c r="R18" s="13">
        <v>4050496.49</v>
      </c>
      <c r="S18" s="13">
        <v>1426713</v>
      </c>
      <c r="T18" s="13">
        <v>43937971.200000003</v>
      </c>
      <c r="U18" s="13">
        <v>0</v>
      </c>
      <c r="V18" s="13">
        <v>0</v>
      </c>
      <c r="W18" s="13">
        <v>548913.63</v>
      </c>
      <c r="X18" s="13">
        <v>0</v>
      </c>
      <c r="Y18" s="13">
        <f t="shared" si="0"/>
        <v>56011388.679200001</v>
      </c>
    </row>
    <row r="19" spans="1:25" x14ac:dyDescent="0.3">
      <c r="A19" s="4" t="s">
        <v>5</v>
      </c>
      <c r="B19" s="15">
        <v>48292172.57</v>
      </c>
      <c r="C19" s="15">
        <v>678500.99</v>
      </c>
      <c r="D19" s="15">
        <v>20884955.800000001</v>
      </c>
      <c r="E19" s="15">
        <v>500276.03</v>
      </c>
      <c r="F19" s="15">
        <v>405826.81</v>
      </c>
      <c r="G19" s="13">
        <v>884003.43</v>
      </c>
      <c r="H19" s="13">
        <v>457696.16</v>
      </c>
      <c r="I19" s="13">
        <v>1517432.9341</v>
      </c>
      <c r="J19" s="13">
        <v>0</v>
      </c>
      <c r="K19" s="13">
        <v>22810961.740000002</v>
      </c>
      <c r="L19" s="13">
        <v>223641.4</v>
      </c>
      <c r="M19" s="13">
        <v>660075.43000000005</v>
      </c>
      <c r="N19" s="13">
        <v>6564158.1500000004</v>
      </c>
      <c r="O19" s="13">
        <v>381366135.92000002</v>
      </c>
      <c r="P19" s="13">
        <v>2531425.62</v>
      </c>
      <c r="Q19" s="13">
        <v>1456499.1625720928</v>
      </c>
      <c r="R19" s="13">
        <v>5481007.2599999998</v>
      </c>
      <c r="S19" s="13">
        <v>2726187</v>
      </c>
      <c r="T19" s="13">
        <v>2503340.3199999998</v>
      </c>
      <c r="U19" s="13">
        <v>333537.76</v>
      </c>
      <c r="V19" s="13">
        <v>1442000.11</v>
      </c>
      <c r="W19" s="13">
        <v>5688415.9900000002</v>
      </c>
      <c r="X19" s="13">
        <v>614278</v>
      </c>
      <c r="Y19" s="13">
        <f t="shared" si="0"/>
        <v>508022528.58667213</v>
      </c>
    </row>
    <row r="20" spans="1:25" x14ac:dyDescent="0.3">
      <c r="A20" s="4" t="s">
        <v>6</v>
      </c>
      <c r="B20" s="15">
        <v>21321534.289999999</v>
      </c>
      <c r="C20" s="15">
        <v>841423.82</v>
      </c>
      <c r="D20" s="15">
        <v>0</v>
      </c>
      <c r="E20" s="15">
        <v>83784.899999999994</v>
      </c>
      <c r="F20" s="15">
        <v>0</v>
      </c>
      <c r="G20" s="13">
        <v>0</v>
      </c>
      <c r="H20" s="13">
        <v>27929.3</v>
      </c>
      <c r="I20" s="13">
        <v>1819077.44</v>
      </c>
      <c r="J20" s="13">
        <v>223898.1</v>
      </c>
      <c r="K20" s="13">
        <v>156718558.78999999</v>
      </c>
      <c r="L20" s="13">
        <v>83784.899999999994</v>
      </c>
      <c r="M20" s="13">
        <v>323770.67</v>
      </c>
      <c r="N20" s="13">
        <v>0</v>
      </c>
      <c r="O20" s="13">
        <v>0</v>
      </c>
      <c r="P20" s="13">
        <v>0</v>
      </c>
      <c r="Q20" s="13">
        <v>0</v>
      </c>
      <c r="R20" s="13">
        <v>3389308.39</v>
      </c>
      <c r="S20" s="13">
        <v>820887</v>
      </c>
      <c r="T20" s="13">
        <v>2426122.77</v>
      </c>
      <c r="U20" s="13">
        <v>0</v>
      </c>
      <c r="V20" s="13">
        <v>55856.6</v>
      </c>
      <c r="W20" s="13">
        <v>0</v>
      </c>
      <c r="X20" s="13">
        <v>0</v>
      </c>
      <c r="Y20" s="13">
        <f t="shared" si="0"/>
        <v>188135936.96999997</v>
      </c>
    </row>
    <row r="21" spans="1:25" x14ac:dyDescent="0.3">
      <c r="A21" s="4" t="s">
        <v>7</v>
      </c>
      <c r="B21" s="15">
        <v>6200015.1500000004</v>
      </c>
      <c r="C21" s="15">
        <v>5654786.5199999996</v>
      </c>
      <c r="D21" s="15">
        <v>14156583.85</v>
      </c>
      <c r="E21" s="15">
        <v>968538.28</v>
      </c>
      <c r="F21" s="15">
        <v>29266564.93</v>
      </c>
      <c r="G21" s="13">
        <v>166554.57</v>
      </c>
      <c r="H21" s="13">
        <v>1059559.47</v>
      </c>
      <c r="I21" s="13">
        <v>2104929.41</v>
      </c>
      <c r="J21" s="13">
        <v>325562.15000000002</v>
      </c>
      <c r="K21" s="13">
        <v>82845278.689999998</v>
      </c>
      <c r="L21" s="13">
        <v>1925353.36</v>
      </c>
      <c r="M21" s="13">
        <v>8249064.1799999997</v>
      </c>
      <c r="N21" s="13">
        <v>5934604.2199999997</v>
      </c>
      <c r="O21" s="13">
        <v>1331876.6200000001</v>
      </c>
      <c r="P21" s="13">
        <v>7808539.2800000003</v>
      </c>
      <c r="Q21" s="13">
        <v>407760.59</v>
      </c>
      <c r="R21" s="13">
        <v>2851810.23</v>
      </c>
      <c r="S21" s="13">
        <v>885856</v>
      </c>
      <c r="T21" s="13">
        <v>1383712.93</v>
      </c>
      <c r="U21" s="13">
        <v>1554848.98</v>
      </c>
      <c r="V21" s="13">
        <v>12710981.468699999</v>
      </c>
      <c r="W21" s="13">
        <v>4205851.7300000004</v>
      </c>
      <c r="X21" s="13">
        <v>6048565</v>
      </c>
      <c r="Y21" s="13">
        <f t="shared" si="0"/>
        <v>198047197.60870001</v>
      </c>
    </row>
    <row r="22" spans="1:25" x14ac:dyDescent="0.3">
      <c r="A22" s="4" t="s">
        <v>8</v>
      </c>
      <c r="B22" s="15">
        <v>9868342.0899999999</v>
      </c>
      <c r="C22" s="15">
        <v>554820.21</v>
      </c>
      <c r="D22" s="15">
        <v>57912189.049999997</v>
      </c>
      <c r="E22" s="15">
        <v>309835.93</v>
      </c>
      <c r="F22" s="15">
        <v>7757955.5300000003</v>
      </c>
      <c r="G22" s="13">
        <v>63506.559999999998</v>
      </c>
      <c r="H22" s="13">
        <v>1013741.77</v>
      </c>
      <c r="I22" s="13">
        <v>2166929.4314999999</v>
      </c>
      <c r="J22" s="13">
        <v>35410.379999999997</v>
      </c>
      <c r="K22" s="13">
        <v>29490358.059999999</v>
      </c>
      <c r="L22" s="13">
        <v>431251.68</v>
      </c>
      <c r="M22" s="13">
        <v>15212390.060000001</v>
      </c>
      <c r="N22" s="13">
        <v>9016691.0800000001</v>
      </c>
      <c r="O22" s="13">
        <v>20512620.68</v>
      </c>
      <c r="P22" s="13">
        <v>873273.98</v>
      </c>
      <c r="Q22" s="13">
        <v>0</v>
      </c>
      <c r="R22" s="13">
        <v>1141651.18</v>
      </c>
      <c r="S22" s="13">
        <v>184539</v>
      </c>
      <c r="T22" s="13">
        <v>82363.63</v>
      </c>
      <c r="U22" s="13">
        <v>2156662.85</v>
      </c>
      <c r="V22" s="13">
        <v>1031338.2503995895</v>
      </c>
      <c r="W22" s="13">
        <v>3070256.31</v>
      </c>
      <c r="X22" s="13">
        <v>36547897</v>
      </c>
      <c r="Y22" s="13">
        <f t="shared" si="0"/>
        <v>199434024.71189958</v>
      </c>
    </row>
    <row r="23" spans="1:25" x14ac:dyDescent="0.3">
      <c r="A23" s="5" t="s">
        <v>9</v>
      </c>
      <c r="B23" s="16">
        <f t="shared" ref="B23:Y23" si="1">+SUM(B14:B16)+SUM(B18:B22)</f>
        <v>211431714.74000001</v>
      </c>
      <c r="C23" s="16">
        <f t="shared" si="1"/>
        <v>44406328.789999999</v>
      </c>
      <c r="D23" s="16">
        <f t="shared" si="1"/>
        <v>236481032.28</v>
      </c>
      <c r="E23" s="16">
        <f t="shared" si="1"/>
        <v>48208309.189999998</v>
      </c>
      <c r="F23" s="16">
        <f t="shared" si="1"/>
        <v>135586626.38</v>
      </c>
      <c r="G23" s="16">
        <f t="shared" si="1"/>
        <v>8552055.4299999997</v>
      </c>
      <c r="H23" s="16">
        <f t="shared" si="1"/>
        <v>75964677.219999999</v>
      </c>
      <c r="I23" s="16">
        <f t="shared" si="1"/>
        <v>97023005.105200008</v>
      </c>
      <c r="J23" s="16">
        <f t="shared" si="1"/>
        <v>4190731.44</v>
      </c>
      <c r="K23" s="16">
        <f t="shared" si="1"/>
        <v>3016235603.25</v>
      </c>
      <c r="L23" s="16">
        <f t="shared" si="1"/>
        <v>13105193.73</v>
      </c>
      <c r="M23" s="16">
        <f t="shared" si="1"/>
        <v>513151920.80000001</v>
      </c>
      <c r="N23" s="16">
        <f t="shared" si="1"/>
        <v>762361365.28000009</v>
      </c>
      <c r="O23" s="16">
        <f t="shared" si="1"/>
        <v>1820536314.8299999</v>
      </c>
      <c r="P23" s="16">
        <f t="shared" si="1"/>
        <v>52468703.990000002</v>
      </c>
      <c r="Q23" s="16">
        <f t="shared" si="1"/>
        <v>23344795.158286411</v>
      </c>
      <c r="R23" s="16">
        <f t="shared" si="1"/>
        <v>339849230.91000003</v>
      </c>
      <c r="S23" s="16">
        <f t="shared" si="1"/>
        <v>59833107</v>
      </c>
      <c r="T23" s="16">
        <f t="shared" si="1"/>
        <v>209687777.73000002</v>
      </c>
      <c r="U23" s="16">
        <f t="shared" si="1"/>
        <v>654806763.58000004</v>
      </c>
      <c r="V23" s="16">
        <f t="shared" si="1"/>
        <v>582126657.56909955</v>
      </c>
      <c r="W23" s="16">
        <f t="shared" si="1"/>
        <v>336699062.86000001</v>
      </c>
      <c r="X23" s="16">
        <f t="shared" si="1"/>
        <v>1456827966</v>
      </c>
      <c r="Y23" s="16">
        <f t="shared" si="1"/>
        <v>10702878943.262583</v>
      </c>
    </row>
    <row r="24" spans="1:25" x14ac:dyDescent="0.3">
      <c r="A24" s="6" t="s">
        <v>10</v>
      </c>
      <c r="B24" s="15"/>
      <c r="C24" s="15"/>
      <c r="D24" s="15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x14ac:dyDescent="0.3">
      <c r="A25" s="4" t="s">
        <v>11</v>
      </c>
      <c r="B25" s="15">
        <v>8668.1299999999992</v>
      </c>
      <c r="C25" s="15">
        <v>0</v>
      </c>
      <c r="D25" s="15">
        <v>0</v>
      </c>
      <c r="E25" s="15">
        <v>0</v>
      </c>
      <c r="F25" s="15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f t="shared" ref="Y25:Y40" si="2">+SUM(B25:X25)</f>
        <v>8668.1299999999992</v>
      </c>
    </row>
    <row r="26" spans="1:25" x14ac:dyDescent="0.3">
      <c r="A26" s="4" t="s">
        <v>12</v>
      </c>
      <c r="B26" s="15">
        <v>81625160.489999995</v>
      </c>
      <c r="C26" s="15">
        <v>24146844.100000001</v>
      </c>
      <c r="D26" s="15">
        <v>171347504.03</v>
      </c>
      <c r="E26" s="15">
        <v>37151332.890000001</v>
      </c>
      <c r="F26" s="15">
        <v>43965998.5</v>
      </c>
      <c r="G26" s="13">
        <v>4271633.49</v>
      </c>
      <c r="H26" s="13">
        <v>58788868.979999997</v>
      </c>
      <c r="I26" s="13">
        <v>80718470.140000001</v>
      </c>
      <c r="J26" s="13">
        <v>10821346.970000001</v>
      </c>
      <c r="K26" s="13">
        <v>2218322505.5999999</v>
      </c>
      <c r="L26" s="13">
        <v>6539472.6299999999</v>
      </c>
      <c r="M26" s="13">
        <v>281729316.86000001</v>
      </c>
      <c r="N26" s="13">
        <v>602700698.80999994</v>
      </c>
      <c r="O26" s="13">
        <v>1368533043.76</v>
      </c>
      <c r="P26" s="13">
        <v>40527096.25</v>
      </c>
      <c r="Q26" s="13">
        <v>7721947.8900000006</v>
      </c>
      <c r="R26" s="13">
        <v>225942687.12</v>
      </c>
      <c r="S26" s="13">
        <v>17511673</v>
      </c>
      <c r="T26" s="13">
        <v>192607914.47</v>
      </c>
      <c r="U26" s="13">
        <v>495289786.16000003</v>
      </c>
      <c r="V26" s="13">
        <v>320141680.33999997</v>
      </c>
      <c r="W26" s="13">
        <v>245680930.66999999</v>
      </c>
      <c r="X26" s="13">
        <v>957779715</v>
      </c>
      <c r="Y26" s="13">
        <f t="shared" si="2"/>
        <v>7493865628.1500006</v>
      </c>
    </row>
    <row r="27" spans="1:25" x14ac:dyDescent="0.3">
      <c r="A27" s="4" t="s">
        <v>13</v>
      </c>
      <c r="B27" s="15">
        <v>1772125.17</v>
      </c>
      <c r="C27" s="15">
        <v>206807.4</v>
      </c>
      <c r="D27" s="15">
        <v>25868713.490000002</v>
      </c>
      <c r="E27" s="15">
        <v>1335443.26</v>
      </c>
      <c r="F27" s="15">
        <v>690576.8</v>
      </c>
      <c r="G27" s="13">
        <v>55116.75</v>
      </c>
      <c r="H27" s="13">
        <v>782360.22</v>
      </c>
      <c r="I27" s="13">
        <v>899852.17440000002</v>
      </c>
      <c r="J27" s="13">
        <v>735997.1</v>
      </c>
      <c r="K27" s="13">
        <v>36325631.090000004</v>
      </c>
      <c r="L27" s="13">
        <v>25497.46</v>
      </c>
      <c r="M27" s="13">
        <v>16180804.92</v>
      </c>
      <c r="N27" s="13">
        <v>8707128.0700000003</v>
      </c>
      <c r="O27" s="13">
        <v>260913067.47999999</v>
      </c>
      <c r="P27" s="13">
        <v>2814457.98</v>
      </c>
      <c r="Q27" s="13">
        <v>102438.13</v>
      </c>
      <c r="R27" s="13">
        <v>13709771.52</v>
      </c>
      <c r="S27" s="13">
        <v>1099659</v>
      </c>
      <c r="T27" s="13">
        <v>9141970.6799999997</v>
      </c>
      <c r="U27" s="13">
        <v>14855014.210000001</v>
      </c>
      <c r="V27" s="13">
        <v>14806045.24</v>
      </c>
      <c r="W27" s="13">
        <v>2866182.67</v>
      </c>
      <c r="X27" s="13">
        <v>219996452</v>
      </c>
      <c r="Y27" s="13">
        <f t="shared" si="2"/>
        <v>633891112.81439996</v>
      </c>
    </row>
    <row r="28" spans="1:25" x14ac:dyDescent="0.3">
      <c r="A28" s="4" t="s">
        <v>14</v>
      </c>
      <c r="B28" s="15">
        <v>2192980.25</v>
      </c>
      <c r="C28" s="15">
        <v>2643099.25</v>
      </c>
      <c r="D28" s="15">
        <v>1281386.74</v>
      </c>
      <c r="E28" s="15">
        <v>453047.3</v>
      </c>
      <c r="F28" s="15">
        <v>7182090.0800000001</v>
      </c>
      <c r="G28" s="13">
        <v>709773.72</v>
      </c>
      <c r="H28" s="13">
        <v>3994117.63</v>
      </c>
      <c r="I28" s="13">
        <v>892146.66999999993</v>
      </c>
      <c r="J28" s="13">
        <v>42477.8</v>
      </c>
      <c r="K28" s="13">
        <v>64178388.490000002</v>
      </c>
      <c r="L28" s="13">
        <v>650974.52</v>
      </c>
      <c r="M28" s="13">
        <v>9894991.4399999995</v>
      </c>
      <c r="N28" s="13">
        <v>7130728.0800000001</v>
      </c>
      <c r="O28" s="13">
        <v>23274662.289999999</v>
      </c>
      <c r="P28" s="13">
        <v>405537.97</v>
      </c>
      <c r="Q28" s="13">
        <v>846722.32</v>
      </c>
      <c r="R28" s="13">
        <v>4981029.8600000003</v>
      </c>
      <c r="S28" s="13">
        <v>3953075</v>
      </c>
      <c r="T28" s="13">
        <v>312297.32</v>
      </c>
      <c r="U28" s="13">
        <v>8512383.0099999998</v>
      </c>
      <c r="V28" s="13">
        <v>22075417.260000002</v>
      </c>
      <c r="W28" s="13">
        <v>8516399.7300000004</v>
      </c>
      <c r="X28" s="13">
        <v>0</v>
      </c>
      <c r="Y28" s="13">
        <f t="shared" si="2"/>
        <v>174123726.72999993</v>
      </c>
    </row>
    <row r="29" spans="1:25" x14ac:dyDescent="0.3">
      <c r="A29" s="4" t="s">
        <v>15</v>
      </c>
      <c r="B29" s="15">
        <v>1213578.8400000001</v>
      </c>
      <c r="C29" s="15">
        <v>155031.46</v>
      </c>
      <c r="D29" s="15">
        <v>0</v>
      </c>
      <c r="E29" s="15">
        <v>2769.72</v>
      </c>
      <c r="F29" s="15">
        <v>869290.91</v>
      </c>
      <c r="G29" s="13">
        <v>0</v>
      </c>
      <c r="H29" s="13">
        <v>401200.4</v>
      </c>
      <c r="I29" s="13">
        <v>17465.808200000047</v>
      </c>
      <c r="J29" s="13">
        <v>0</v>
      </c>
      <c r="K29" s="13">
        <v>0</v>
      </c>
      <c r="L29" s="13">
        <v>4107</v>
      </c>
      <c r="M29" s="13">
        <v>4949503.1500000004</v>
      </c>
      <c r="N29" s="13">
        <v>98449184.25</v>
      </c>
      <c r="O29" s="13">
        <v>0</v>
      </c>
      <c r="P29" s="13">
        <v>7903.96</v>
      </c>
      <c r="Q29" s="13">
        <v>166405.46</v>
      </c>
      <c r="R29" s="13">
        <v>0</v>
      </c>
      <c r="S29" s="13">
        <v>6341536</v>
      </c>
      <c r="T29" s="13">
        <v>0</v>
      </c>
      <c r="U29" s="13">
        <v>0</v>
      </c>
      <c r="V29" s="13">
        <v>236900.14999961853</v>
      </c>
      <c r="W29" s="13">
        <v>329364.3</v>
      </c>
      <c r="X29" s="13">
        <v>0</v>
      </c>
      <c r="Y29" s="13">
        <f t="shared" si="2"/>
        <v>113144241.40819961</v>
      </c>
    </row>
    <row r="30" spans="1:25" x14ac:dyDescent="0.3">
      <c r="A30" s="4" t="s">
        <v>16</v>
      </c>
      <c r="B30" s="15">
        <v>51555383.460000001</v>
      </c>
      <c r="C30" s="15">
        <v>2816714.04</v>
      </c>
      <c r="D30" s="15">
        <v>24247.22</v>
      </c>
      <c r="E30" s="15">
        <v>0</v>
      </c>
      <c r="F30" s="15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4244664.5199999996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29028956.010000002</v>
      </c>
      <c r="V30" s="13">
        <v>28004922.280000001</v>
      </c>
      <c r="W30" s="13">
        <v>0</v>
      </c>
      <c r="X30" s="13">
        <v>0</v>
      </c>
      <c r="Y30" s="13">
        <f t="shared" si="2"/>
        <v>115674887.53</v>
      </c>
    </row>
    <row r="31" spans="1:25" x14ac:dyDescent="0.3">
      <c r="A31" s="5" t="s">
        <v>17</v>
      </c>
      <c r="B31" s="16">
        <f t="shared" ref="B31:G31" si="3">+SUM(B25:B30)</f>
        <v>138367896.34</v>
      </c>
      <c r="C31" s="16">
        <f t="shared" si="3"/>
        <v>29968496.25</v>
      </c>
      <c r="D31" s="16">
        <f t="shared" si="3"/>
        <v>198521851.48000002</v>
      </c>
      <c r="E31" s="16">
        <f t="shared" si="3"/>
        <v>38942593.169999994</v>
      </c>
      <c r="F31" s="16">
        <f t="shared" si="3"/>
        <v>52707956.289999992</v>
      </c>
      <c r="G31" s="16">
        <f t="shared" si="3"/>
        <v>5036523.96</v>
      </c>
      <c r="H31" s="16">
        <f>+SUM(H25:H30)</f>
        <v>63966547.229999997</v>
      </c>
      <c r="I31" s="16">
        <f t="shared" ref="I31:R31" si="4">+SUM(I25:I30)</f>
        <v>82527934.792600006</v>
      </c>
      <c r="J31" s="16">
        <f t="shared" si="4"/>
        <v>11599821.870000001</v>
      </c>
      <c r="K31" s="16">
        <f t="shared" si="4"/>
        <v>2318826525.1799998</v>
      </c>
      <c r="L31" s="16">
        <f t="shared" si="4"/>
        <v>7220051.6099999994</v>
      </c>
      <c r="M31" s="16">
        <f t="shared" si="4"/>
        <v>312754616.37</v>
      </c>
      <c r="N31" s="16">
        <f t="shared" si="4"/>
        <v>716987739.21000004</v>
      </c>
      <c r="O31" s="16">
        <f t="shared" si="4"/>
        <v>1656965438.05</v>
      </c>
      <c r="P31" s="16">
        <f t="shared" si="4"/>
        <v>43754996.159999996</v>
      </c>
      <c r="Q31" s="16">
        <f t="shared" si="4"/>
        <v>8837513.8000000007</v>
      </c>
      <c r="R31" s="16">
        <f t="shared" si="4"/>
        <v>244633488.50000003</v>
      </c>
      <c r="S31" s="16">
        <f>+SUM(S25:S30)</f>
        <v>28905943</v>
      </c>
      <c r="T31" s="16">
        <f>+SUM(T25:T30)</f>
        <v>202062182.47</v>
      </c>
      <c r="U31" s="16">
        <f>+SUM(U25:U30)</f>
        <v>547686139.38999999</v>
      </c>
      <c r="V31" s="16">
        <f>+SUM(V25:V30)</f>
        <v>385264965.26999962</v>
      </c>
      <c r="W31" s="16">
        <f t="shared" ref="W31" si="5">+SUM(W25:W30)</f>
        <v>257392877.36999997</v>
      </c>
      <c r="X31" s="16">
        <f>+SUM(X25:X30)</f>
        <v>1177776167</v>
      </c>
      <c r="Y31" s="16">
        <f t="shared" si="2"/>
        <v>8530708264.7625999</v>
      </c>
    </row>
    <row r="32" spans="1:25" x14ac:dyDescent="0.3">
      <c r="A32" s="10" t="s">
        <v>18</v>
      </c>
      <c r="B32" s="15"/>
      <c r="C32" s="15"/>
      <c r="D32" s="15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f t="shared" si="2"/>
        <v>0</v>
      </c>
    </row>
    <row r="33" spans="1:25" x14ac:dyDescent="0.3">
      <c r="A33" s="4" t="s">
        <v>19</v>
      </c>
      <c r="B33" s="15">
        <v>25641705.760000002</v>
      </c>
      <c r="C33" s="25">
        <v>4415839.68</v>
      </c>
      <c r="D33" s="15">
        <v>6560219.4800000004</v>
      </c>
      <c r="E33" s="15">
        <v>7000000</v>
      </c>
      <c r="F33" s="15">
        <v>5700000</v>
      </c>
      <c r="G33" s="13">
        <v>4813042</v>
      </c>
      <c r="H33" s="13">
        <v>15000000</v>
      </c>
      <c r="I33" s="13">
        <v>698284.92</v>
      </c>
      <c r="J33" s="13">
        <v>500000</v>
      </c>
      <c r="K33" s="13">
        <v>10000</v>
      </c>
      <c r="L33" s="13">
        <v>5000</v>
      </c>
      <c r="M33" s="13">
        <v>111699500</v>
      </c>
      <c r="N33" s="13">
        <v>120387749.13</v>
      </c>
      <c r="O33" s="13">
        <v>179505400</v>
      </c>
      <c r="P33" s="13">
        <v>18096000.239999998</v>
      </c>
      <c r="Q33" s="13">
        <v>1200000</v>
      </c>
      <c r="R33" s="13">
        <v>54732653.490000002</v>
      </c>
      <c r="S33" s="13">
        <v>0</v>
      </c>
      <c r="T33" s="13">
        <v>71305839.030000001</v>
      </c>
      <c r="U33" s="13">
        <v>83200000</v>
      </c>
      <c r="V33" s="13">
        <v>150902387.11000001</v>
      </c>
      <c r="W33" s="13">
        <v>58240000</v>
      </c>
      <c r="X33" s="13">
        <v>72880000</v>
      </c>
      <c r="Y33" s="13">
        <f t="shared" si="2"/>
        <v>992493620.84000003</v>
      </c>
    </row>
    <row r="34" spans="1:25" x14ac:dyDescent="0.3">
      <c r="A34" s="4" t="s">
        <v>20</v>
      </c>
      <c r="B34" s="15">
        <v>0</v>
      </c>
      <c r="C34" s="25">
        <v>0</v>
      </c>
      <c r="D34" s="15">
        <v>20302810.289999999</v>
      </c>
      <c r="E34" s="15">
        <v>0</v>
      </c>
      <c r="F34" s="15">
        <v>4778406.2</v>
      </c>
      <c r="G34" s="13">
        <v>0</v>
      </c>
      <c r="H34" s="13">
        <v>0</v>
      </c>
      <c r="I34" s="13">
        <v>5375644.0999999996</v>
      </c>
      <c r="J34" s="13">
        <v>32583093.09</v>
      </c>
      <c r="K34" s="13">
        <v>208243093.69999999</v>
      </c>
      <c r="L34" s="13">
        <v>3029795.8</v>
      </c>
      <c r="M34" s="13">
        <v>44249660</v>
      </c>
      <c r="N34" s="13">
        <v>0</v>
      </c>
      <c r="O34" s="13">
        <v>-4244664.5199999996</v>
      </c>
      <c r="P34" s="13">
        <v>5339216.45</v>
      </c>
      <c r="Q34" s="13">
        <v>5662560</v>
      </c>
      <c r="R34" s="13">
        <v>495342.75</v>
      </c>
      <c r="S34" s="13">
        <v>12867853</v>
      </c>
      <c r="T34" s="13">
        <v>0</v>
      </c>
      <c r="U34" s="13">
        <v>0</v>
      </c>
      <c r="V34" s="13">
        <v>0</v>
      </c>
      <c r="W34" s="13">
        <v>14765</v>
      </c>
      <c r="X34" s="13">
        <v>4422583</v>
      </c>
      <c r="Y34" s="13">
        <f t="shared" si="2"/>
        <v>343120158.86000001</v>
      </c>
    </row>
    <row r="35" spans="1:25" x14ac:dyDescent="0.3">
      <c r="A35" s="4" t="s">
        <v>21</v>
      </c>
      <c r="B35" s="15">
        <v>-1054255</v>
      </c>
      <c r="C35" s="25">
        <v>190232.7</v>
      </c>
      <c r="D35" s="15">
        <v>0</v>
      </c>
      <c r="E35" s="15">
        <v>0</v>
      </c>
      <c r="F35" s="15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466612.04</v>
      </c>
      <c r="M35" s="13">
        <v>3037220.43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f t="shared" si="2"/>
        <v>2639810.17</v>
      </c>
    </row>
    <row r="36" spans="1:25" x14ac:dyDescent="0.3">
      <c r="A36" s="4" t="s">
        <v>22</v>
      </c>
      <c r="B36" s="15">
        <v>0</v>
      </c>
      <c r="C36" s="25">
        <v>0</v>
      </c>
      <c r="D36" s="15">
        <v>0</v>
      </c>
      <c r="E36" s="15">
        <v>352304.61000000004</v>
      </c>
      <c r="F36" s="15">
        <v>0</v>
      </c>
      <c r="G36" s="13">
        <v>0</v>
      </c>
      <c r="H36" s="13">
        <v>73555.25</v>
      </c>
      <c r="I36" s="13">
        <v>0</v>
      </c>
      <c r="J36" s="13">
        <v>0</v>
      </c>
      <c r="K36" s="13">
        <v>0</v>
      </c>
      <c r="L36" s="13">
        <v>0</v>
      </c>
      <c r="M36" s="13">
        <v>7943717.8099999996</v>
      </c>
      <c r="N36" s="13">
        <v>0</v>
      </c>
      <c r="O36" s="13">
        <v>0</v>
      </c>
      <c r="P36" s="13">
        <v>0</v>
      </c>
      <c r="Q36" s="13">
        <v>0</v>
      </c>
      <c r="R36" s="13">
        <v>3782839.65</v>
      </c>
      <c r="S36" s="13">
        <v>500983</v>
      </c>
      <c r="T36" s="13">
        <v>0</v>
      </c>
      <c r="U36" s="13">
        <v>4439628.0999999996</v>
      </c>
      <c r="V36" s="13">
        <v>7528902.7400000002</v>
      </c>
      <c r="W36" s="13">
        <v>4960478.6900000004</v>
      </c>
      <c r="X36" s="13">
        <v>5639841</v>
      </c>
      <c r="Y36" s="13">
        <f t="shared" si="2"/>
        <v>35222250.850000009</v>
      </c>
    </row>
    <row r="37" spans="1:25" x14ac:dyDescent="0.3">
      <c r="A37" s="4" t="s">
        <v>23</v>
      </c>
      <c r="B37" s="15">
        <v>38080175.189999998</v>
      </c>
      <c r="C37" s="25">
        <v>6404028.3200000003</v>
      </c>
      <c r="D37" s="15">
        <v>14863692.039999999</v>
      </c>
      <c r="E37" s="15">
        <v>46392.81</v>
      </c>
      <c r="F37" s="15">
        <v>70957561.859999999</v>
      </c>
      <c r="G37" s="13">
        <v>-1034706.15</v>
      </c>
      <c r="H37" s="13">
        <v>-4217349.76</v>
      </c>
      <c r="I37" s="13">
        <v>5955638.4800000004</v>
      </c>
      <c r="J37" s="13">
        <v>-24917219.859999999</v>
      </c>
      <c r="K37" s="13">
        <v>348896101.38</v>
      </c>
      <c r="L37" s="13">
        <v>2825296.9</v>
      </c>
      <c r="M37" s="13">
        <v>8466330.8399999999</v>
      </c>
      <c r="N37" s="13">
        <v>-86523367.019999996</v>
      </c>
      <c r="O37" s="13">
        <v>-12137772.439999999</v>
      </c>
      <c r="P37" s="13">
        <v>-16044870.99</v>
      </c>
      <c r="Q37" s="13">
        <v>8410189.25</v>
      </c>
      <c r="R37" s="13">
        <v>19241588.09</v>
      </c>
      <c r="S37" s="13">
        <v>13093525</v>
      </c>
      <c r="T37" s="13">
        <v>-60664241.240000002</v>
      </c>
      <c r="U37" s="13">
        <v>0</v>
      </c>
      <c r="V37" s="13">
        <v>42663782.140000001</v>
      </c>
      <c r="W37" s="13">
        <v>13694206.060000001</v>
      </c>
      <c r="X37" s="13">
        <v>185767872</v>
      </c>
      <c r="Y37" s="13">
        <f t="shared" si="2"/>
        <v>573826852.89999986</v>
      </c>
    </row>
    <row r="38" spans="1:25" x14ac:dyDescent="0.3">
      <c r="A38" s="4" t="s">
        <v>24</v>
      </c>
      <c r="B38" s="15">
        <v>10396192.449999999</v>
      </c>
      <c r="C38" s="25">
        <v>3427731.84</v>
      </c>
      <c r="D38" s="15">
        <v>-3767541.01</v>
      </c>
      <c r="E38" s="25">
        <v>1867018.5999999996</v>
      </c>
      <c r="F38" s="15">
        <v>1442702.03</v>
      </c>
      <c r="G38" s="27">
        <v>-262804.38</v>
      </c>
      <c r="H38" s="13">
        <v>1141924.5</v>
      </c>
      <c r="I38" s="13">
        <v>2465502.8132999986</v>
      </c>
      <c r="J38" s="13">
        <v>-15574963.66</v>
      </c>
      <c r="K38" s="13">
        <v>140259882.98999989</v>
      </c>
      <c r="L38" s="13">
        <v>-441562.62</v>
      </c>
      <c r="M38" s="13">
        <v>25000875.350000001</v>
      </c>
      <c r="N38" s="13">
        <v>11509243.960000001</v>
      </c>
      <c r="O38" s="13">
        <v>447913.74</v>
      </c>
      <c r="P38" s="13">
        <v>1323362.1299999999</v>
      </c>
      <c r="Q38" s="13">
        <v>-765467.8899999999</v>
      </c>
      <c r="R38" s="13">
        <v>16963318.43</v>
      </c>
      <c r="S38" s="13">
        <v>4464803</v>
      </c>
      <c r="T38" s="13">
        <v>-3016002.53</v>
      </c>
      <c r="U38" s="13">
        <v>19480996.09</v>
      </c>
      <c r="V38" s="13">
        <v>-4233379.6909000017</v>
      </c>
      <c r="W38" s="13">
        <v>2396735.7400000002</v>
      </c>
      <c r="X38" s="13">
        <v>10341503</v>
      </c>
      <c r="Y38" s="13">
        <f t="shared" si="2"/>
        <v>224867984.88239992</v>
      </c>
    </row>
    <row r="39" spans="1:25" x14ac:dyDescent="0.3">
      <c r="A39" s="7" t="s">
        <v>25</v>
      </c>
      <c r="B39" s="16">
        <f>+SUM(B33:B38)</f>
        <v>73063818.400000006</v>
      </c>
      <c r="C39" s="16">
        <f t="shared" ref="C39:G39" si="6">+SUM(C33:C38)</f>
        <v>14437832.539999999</v>
      </c>
      <c r="D39" s="16">
        <f t="shared" si="6"/>
        <v>37959180.800000004</v>
      </c>
      <c r="E39" s="16">
        <f t="shared" si="6"/>
        <v>9265716.0199999996</v>
      </c>
      <c r="F39" s="16">
        <f t="shared" si="6"/>
        <v>82878670.090000004</v>
      </c>
      <c r="G39" s="16">
        <f t="shared" si="6"/>
        <v>3515531.47</v>
      </c>
      <c r="H39" s="18">
        <f>+SUM(H33:H38)</f>
        <v>11998129.99</v>
      </c>
      <c r="I39" s="18">
        <f t="shared" ref="I39:R39" si="7">+SUM(I33:I38)</f>
        <v>14495070.313299999</v>
      </c>
      <c r="J39" s="18">
        <f t="shared" si="7"/>
        <v>-7409090.4299999997</v>
      </c>
      <c r="K39" s="18">
        <f t="shared" si="7"/>
        <v>697409078.06999981</v>
      </c>
      <c r="L39" s="18">
        <f t="shared" si="7"/>
        <v>5885142.1200000001</v>
      </c>
      <c r="M39" s="18">
        <f t="shared" si="7"/>
        <v>200397304.43000001</v>
      </c>
      <c r="N39" s="18">
        <f t="shared" si="7"/>
        <v>45373626.07</v>
      </c>
      <c r="O39" s="18">
        <f t="shared" si="7"/>
        <v>163570876.78</v>
      </c>
      <c r="P39" s="18">
        <f t="shared" si="7"/>
        <v>8713707.8299999982</v>
      </c>
      <c r="Q39" s="18">
        <f t="shared" si="7"/>
        <v>14507281.359999999</v>
      </c>
      <c r="R39" s="18">
        <f t="shared" si="7"/>
        <v>95215742.409999996</v>
      </c>
      <c r="S39" s="18">
        <f>+SUM(S33:S38)</f>
        <v>30927164</v>
      </c>
      <c r="T39" s="18">
        <f>+SUM(T33:T38)</f>
        <v>7625595.2599999998</v>
      </c>
      <c r="U39" s="18">
        <f>+SUM(U33:U38)</f>
        <v>107120624.19</v>
      </c>
      <c r="V39" s="18">
        <f>+SUM(V33:V38)</f>
        <v>196861692.29910001</v>
      </c>
      <c r="W39" s="18">
        <f t="shared" ref="W39" si="8">+SUM(W33:W38)</f>
        <v>79306185.489999995</v>
      </c>
      <c r="X39" s="18">
        <f>+SUM(X33:X38)</f>
        <v>279051799</v>
      </c>
      <c r="Y39" s="18">
        <f t="shared" si="2"/>
        <v>2172170678.5023994</v>
      </c>
    </row>
    <row r="40" spans="1:25" x14ac:dyDescent="0.3">
      <c r="A40" s="11" t="s">
        <v>26</v>
      </c>
      <c r="B40" s="15">
        <f t="shared" ref="B40:G40" si="9">+B31+B39</f>
        <v>211431714.74000001</v>
      </c>
      <c r="C40" s="15">
        <f t="shared" si="9"/>
        <v>44406328.789999999</v>
      </c>
      <c r="D40" s="15">
        <f t="shared" si="9"/>
        <v>236481032.28000003</v>
      </c>
      <c r="E40" s="15">
        <f t="shared" si="9"/>
        <v>48208309.189999998</v>
      </c>
      <c r="F40" s="15">
        <f t="shared" si="9"/>
        <v>135586626.38</v>
      </c>
      <c r="G40" s="15">
        <f t="shared" si="9"/>
        <v>8552055.4299999997</v>
      </c>
      <c r="H40" s="15">
        <f>+H31+H39</f>
        <v>75964677.219999999</v>
      </c>
      <c r="I40" s="15">
        <f>+I31+I39</f>
        <v>97023005.105900005</v>
      </c>
      <c r="J40" s="15">
        <f t="shared" ref="J40:S40" si="10">+J31+J39</f>
        <v>4190731.4400000013</v>
      </c>
      <c r="K40" s="15">
        <f t="shared" si="10"/>
        <v>3016235603.2499995</v>
      </c>
      <c r="L40" s="15">
        <f t="shared" si="10"/>
        <v>13105193.73</v>
      </c>
      <c r="M40" s="15">
        <f t="shared" si="10"/>
        <v>513151920.80000001</v>
      </c>
      <c r="N40" s="15">
        <f t="shared" si="10"/>
        <v>762361365.28000009</v>
      </c>
      <c r="O40" s="15">
        <f t="shared" si="10"/>
        <v>1820536314.8299999</v>
      </c>
      <c r="P40" s="15">
        <f t="shared" si="10"/>
        <v>52468703.989999995</v>
      </c>
      <c r="Q40" s="15">
        <f t="shared" si="10"/>
        <v>23344795.16</v>
      </c>
      <c r="R40" s="15">
        <f t="shared" si="10"/>
        <v>339849230.91000003</v>
      </c>
      <c r="S40" s="15">
        <f t="shared" si="10"/>
        <v>59833107</v>
      </c>
      <c r="T40" s="15">
        <f>+T31+T39</f>
        <v>209687777.72999999</v>
      </c>
      <c r="U40" s="15">
        <f>+U31+U39</f>
        <v>654806763.57999992</v>
      </c>
      <c r="V40" s="15">
        <f>+V31+V39</f>
        <v>582126657.56909966</v>
      </c>
      <c r="W40" s="15">
        <f t="shared" ref="W40" si="11">+W31+W39</f>
        <v>336699062.85999995</v>
      </c>
      <c r="X40" s="15">
        <f>+X31+X39</f>
        <v>1456827966</v>
      </c>
      <c r="Y40" s="15">
        <f t="shared" si="2"/>
        <v>10702878943.264999</v>
      </c>
    </row>
    <row r="41" spans="1:25" x14ac:dyDescent="0.3">
      <c r="A41" s="4" t="s">
        <v>27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</row>
    <row r="42" spans="1:25" ht="15" thickBot="1" x14ac:dyDescent="0.35">
      <c r="A42" s="12" t="s">
        <v>28</v>
      </c>
      <c r="B42" s="17">
        <v>290519280.93000001</v>
      </c>
      <c r="C42" s="17">
        <v>25434440.780000001</v>
      </c>
      <c r="D42" s="17">
        <v>0</v>
      </c>
      <c r="E42" s="17">
        <v>1304015.25</v>
      </c>
      <c r="F42" s="17">
        <v>50989268.719999999</v>
      </c>
      <c r="G42" s="14">
        <v>0</v>
      </c>
      <c r="H42" s="14">
        <v>4304727.1399999997</v>
      </c>
      <c r="I42" s="14">
        <v>0</v>
      </c>
      <c r="J42" s="14">
        <v>0</v>
      </c>
      <c r="K42" s="14">
        <v>3969809820.4499998</v>
      </c>
      <c r="L42" s="14">
        <v>4468028.8099999996</v>
      </c>
      <c r="M42" s="14">
        <v>2563564384.9699998</v>
      </c>
      <c r="N42" s="14">
        <v>0</v>
      </c>
      <c r="O42" s="14">
        <v>2863077580.9699998</v>
      </c>
      <c r="P42" s="14">
        <v>59339153.460000001</v>
      </c>
      <c r="Q42" s="14">
        <v>0</v>
      </c>
      <c r="R42" s="14">
        <v>0</v>
      </c>
      <c r="S42" s="14">
        <v>6431840.3700000001</v>
      </c>
      <c r="T42" s="14">
        <v>0</v>
      </c>
      <c r="U42" s="14">
        <v>3628355.62</v>
      </c>
      <c r="V42" s="14">
        <v>43445303.520000003</v>
      </c>
      <c r="W42" s="14">
        <v>1260866646.3900001</v>
      </c>
      <c r="X42" s="14">
        <v>0</v>
      </c>
      <c r="Y42" s="14">
        <f>+SUM(B42:X42)</f>
        <v>11147182847.379999</v>
      </c>
    </row>
    <row r="43" spans="1:25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 x14ac:dyDescent="0.3">
      <c r="A44" s="26" t="s">
        <v>53</v>
      </c>
    </row>
    <row r="45" spans="1:25" x14ac:dyDescent="0.3">
      <c r="A45" s="24" t="s">
        <v>52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8" spans="1:25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</sheetData>
  <pageMargins left="0.25" right="0.25" top="0.75" bottom="0.75" header="0.3" footer="0.3"/>
  <pageSetup paperSize="5" scale="3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IMF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Bertín Rojas Cereceda</cp:lastModifiedBy>
  <cp:lastPrinted>2016-04-08T22:23:33Z</cp:lastPrinted>
  <dcterms:created xsi:type="dcterms:W3CDTF">2016-01-21T19:36:10Z</dcterms:created>
  <dcterms:modified xsi:type="dcterms:W3CDTF">2016-04-08T22:23:39Z</dcterms:modified>
</cp:coreProperties>
</file>